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62857\OneDrive\Documents\epss 2025\"/>
    </mc:Choice>
  </mc:AlternateContent>
  <xr:revisionPtr revIDLastSave="0" documentId="8_{2B09BCA3-9670-4056-9992-6F77E3FAB8F8}" xr6:coauthVersionLast="47" xr6:coauthVersionMax="47" xr10:uidLastSave="{00000000-0000-0000-0000-000000000000}"/>
  <bookViews>
    <workbookView xWindow="-120" yWindow="-120" windowWidth="20730" windowHeight="11040" xr2:uid="{19FBDA98-3607-455B-9086-72DC153EBFD9}"/>
  </bookViews>
  <sheets>
    <sheet name="41" sheetId="1" r:id="rId1"/>
    <sheet name="42" sheetId="2" r:id="rId2"/>
    <sheet name="43" sheetId="3" r:id="rId3"/>
    <sheet name="44" sheetId="4" r:id="rId4"/>
    <sheet name="45" sheetId="5" r:id="rId5"/>
  </sheets>
  <externalReferences>
    <externalReference r:id="rId6"/>
    <externalReference r:id="rId7"/>
    <externalReference r:id="rId8"/>
  </externalReferences>
  <definedNames>
    <definedName name="_Key1">'[2]III.E.16'!#REF!</definedName>
    <definedName name="_Key2">'[2]III.E.16'!#REF!</definedName>
    <definedName name="_Order1">255</definedName>
    <definedName name="_Order2">255</definedName>
    <definedName name="_Regression_Int">1</definedName>
    <definedName name="_Sort">'[2]III.E.16'!#REF!</definedName>
    <definedName name="Google_Sheet_Link_117063987_1141387711" hidden="1">Z_292D246C_5048_11D6_9411_0000212D0BAF_.wvu.PrintArea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Z_F144E4C0_F124_4A6E_9761_D1C5FCF07098_.wvu.PrintArea</definedName>
    <definedName name="Google_Sheet_Link_1458739764_2068369467" hidden="1">#N/A</definedName>
    <definedName name="Google_Sheet_Link_1470917256_463909477" hidden="1">#N/A</definedName>
    <definedName name="Google_Sheet_Link_1542138004_44165284" hidden="1">Z_CF5BBE18_1EAB_4E8A_9B60_6E7F400FBD81_.wvu.PrintArea</definedName>
    <definedName name="Google_Sheet_Link_1561374462_183781053" hidden="1">#N/A</definedName>
    <definedName name="Google_Sheet_Link_1671328180_1317816853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417255134_1317816853" hidden="1">#N/A</definedName>
    <definedName name="Google_Sheet_Link_466444902_1442137291" hidden="1">#N/A</definedName>
    <definedName name="Google_Sheet_Link_511889688_578049796" hidden="1">Z_17D7C177_D9B1_4DC1_9138_49FE7AC6BB29_.wvu.PrintArea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35" i="5" l="1"/>
  <c r="S35" i="5" s="1"/>
  <c r="P35" i="5"/>
  <c r="Q35" i="5" s="1"/>
  <c r="L35" i="5"/>
  <c r="M35" i="5" s="1"/>
  <c r="J35" i="5"/>
  <c r="K35" i="5" s="1"/>
  <c r="H35" i="5"/>
  <c r="G35" i="5"/>
  <c r="T33" i="5"/>
  <c r="U33" i="5" s="1"/>
  <c r="S33" i="5"/>
  <c r="Q33" i="5"/>
  <c r="N33" i="5"/>
  <c r="O33" i="5" s="1"/>
  <c r="M33" i="5"/>
  <c r="K33" i="5"/>
  <c r="I33" i="5"/>
  <c r="T32" i="5"/>
  <c r="U32" i="5" s="1"/>
  <c r="S32" i="5"/>
  <c r="Q32" i="5"/>
  <c r="N32" i="5"/>
  <c r="O32" i="5" s="1"/>
  <c r="M32" i="5"/>
  <c r="K32" i="5"/>
  <c r="I32" i="5"/>
  <c r="T31" i="5"/>
  <c r="U31" i="5" s="1"/>
  <c r="S31" i="5"/>
  <c r="Q31" i="5"/>
  <c r="N31" i="5"/>
  <c r="O31" i="5" s="1"/>
  <c r="M31" i="5"/>
  <c r="K31" i="5"/>
  <c r="I31" i="5"/>
  <c r="T30" i="5"/>
  <c r="S30" i="5"/>
  <c r="Q30" i="5"/>
  <c r="N30" i="5"/>
  <c r="M30" i="5"/>
  <c r="K30" i="5"/>
  <c r="I30" i="5"/>
  <c r="U30" i="5" s="1"/>
  <c r="T29" i="5"/>
  <c r="S29" i="5"/>
  <c r="Q29" i="5"/>
  <c r="N29" i="5"/>
  <c r="M29" i="5"/>
  <c r="K29" i="5"/>
  <c r="I29" i="5"/>
  <c r="U29" i="5" s="1"/>
  <c r="T28" i="5"/>
  <c r="U28" i="5" s="1"/>
  <c r="S28" i="5"/>
  <c r="Q28" i="5"/>
  <c r="N28" i="5"/>
  <c r="O28" i="5" s="1"/>
  <c r="M28" i="5"/>
  <c r="K28" i="5"/>
  <c r="I28" i="5"/>
  <c r="T27" i="5"/>
  <c r="U27" i="5" s="1"/>
  <c r="S27" i="5"/>
  <c r="Q27" i="5"/>
  <c r="N27" i="5"/>
  <c r="O27" i="5" s="1"/>
  <c r="M27" i="5"/>
  <c r="K27" i="5"/>
  <c r="I27" i="5"/>
  <c r="T26" i="5"/>
  <c r="S26" i="5"/>
  <c r="Q26" i="5"/>
  <c r="N26" i="5"/>
  <c r="M26" i="5"/>
  <c r="K26" i="5"/>
  <c r="I26" i="5"/>
  <c r="U26" i="5" s="1"/>
  <c r="T25" i="5"/>
  <c r="S25" i="5"/>
  <c r="Q25" i="5"/>
  <c r="N25" i="5"/>
  <c r="M25" i="5"/>
  <c r="K25" i="5"/>
  <c r="I25" i="5"/>
  <c r="U25" i="5" s="1"/>
  <c r="T24" i="5"/>
  <c r="U24" i="5" s="1"/>
  <c r="S24" i="5"/>
  <c r="Q24" i="5"/>
  <c r="N24" i="5"/>
  <c r="O24" i="5" s="1"/>
  <c r="M24" i="5"/>
  <c r="K24" i="5"/>
  <c r="I24" i="5"/>
  <c r="T23" i="5"/>
  <c r="U23" i="5" s="1"/>
  <c r="S23" i="5"/>
  <c r="Q23" i="5"/>
  <c r="N23" i="5"/>
  <c r="O23" i="5" s="1"/>
  <c r="M23" i="5"/>
  <c r="K23" i="5"/>
  <c r="I23" i="5"/>
  <c r="T22" i="5"/>
  <c r="S22" i="5"/>
  <c r="Q22" i="5"/>
  <c r="N22" i="5"/>
  <c r="M22" i="5"/>
  <c r="K22" i="5"/>
  <c r="I22" i="5"/>
  <c r="U22" i="5" s="1"/>
  <c r="T21" i="5"/>
  <c r="S21" i="5"/>
  <c r="Q21" i="5"/>
  <c r="N21" i="5"/>
  <c r="M21" i="5"/>
  <c r="K21" i="5"/>
  <c r="I21" i="5"/>
  <c r="U21" i="5" s="1"/>
  <c r="T20" i="5"/>
  <c r="U20" i="5" s="1"/>
  <c r="S20" i="5"/>
  <c r="Q20" i="5"/>
  <c r="N20" i="5"/>
  <c r="O20" i="5" s="1"/>
  <c r="M20" i="5"/>
  <c r="K20" i="5"/>
  <c r="I20" i="5"/>
  <c r="T19" i="5"/>
  <c r="U19" i="5" s="1"/>
  <c r="S19" i="5"/>
  <c r="Q19" i="5"/>
  <c r="N19" i="5"/>
  <c r="O19" i="5" s="1"/>
  <c r="M19" i="5"/>
  <c r="K19" i="5"/>
  <c r="I19" i="5"/>
  <c r="T18" i="5"/>
  <c r="S18" i="5"/>
  <c r="Q18" i="5"/>
  <c r="N18" i="5"/>
  <c r="M18" i="5"/>
  <c r="K18" i="5"/>
  <c r="I18" i="5"/>
  <c r="U18" i="5" s="1"/>
  <c r="T17" i="5"/>
  <c r="S17" i="5"/>
  <c r="Q17" i="5"/>
  <c r="N17" i="5"/>
  <c r="M17" i="5"/>
  <c r="K17" i="5"/>
  <c r="I17" i="5"/>
  <c r="U17" i="5" s="1"/>
  <c r="T16" i="5"/>
  <c r="U16" i="5" s="1"/>
  <c r="S16" i="5"/>
  <c r="Q16" i="5"/>
  <c r="N16" i="5"/>
  <c r="O16" i="5" s="1"/>
  <c r="M16" i="5"/>
  <c r="K16" i="5"/>
  <c r="I16" i="5"/>
  <c r="T15" i="5"/>
  <c r="U15" i="5" s="1"/>
  <c r="S15" i="5"/>
  <c r="Q15" i="5"/>
  <c r="N15" i="5"/>
  <c r="O15" i="5" s="1"/>
  <c r="M15" i="5"/>
  <c r="K15" i="5"/>
  <c r="I15" i="5"/>
  <c r="T14" i="5"/>
  <c r="S14" i="5"/>
  <c r="Q14" i="5"/>
  <c r="N14" i="5"/>
  <c r="M14" i="5"/>
  <c r="K14" i="5"/>
  <c r="I14" i="5"/>
  <c r="U14" i="5" s="1"/>
  <c r="T13" i="5"/>
  <c r="T35" i="5" s="1"/>
  <c r="U35" i="5" s="1"/>
  <c r="S13" i="5"/>
  <c r="Q13" i="5"/>
  <c r="N13" i="5"/>
  <c r="N35" i="5" s="1"/>
  <c r="M13" i="5"/>
  <c r="K13" i="5"/>
  <c r="I13" i="5"/>
  <c r="I35" i="5" s="1"/>
  <c r="I6" i="5"/>
  <c r="I5" i="5"/>
  <c r="X34" i="4"/>
  <c r="V34" i="4"/>
  <c r="R34" i="4"/>
  <c r="P34" i="4"/>
  <c r="Q34" i="4" s="1"/>
  <c r="L34" i="4"/>
  <c r="J34" i="4"/>
  <c r="Z32" i="4"/>
  <c r="Y32" i="4"/>
  <c r="T32" i="4"/>
  <c r="S32" i="4"/>
  <c r="N32" i="4"/>
  <c r="M32" i="4"/>
  <c r="H32" i="4"/>
  <c r="G32" i="4"/>
  <c r="C32" i="4"/>
  <c r="Z31" i="4"/>
  <c r="Y31" i="4"/>
  <c r="T31" i="4"/>
  <c r="S31" i="4"/>
  <c r="N31" i="4"/>
  <c r="M31" i="4"/>
  <c r="H31" i="4"/>
  <c r="G31" i="4"/>
  <c r="Z30" i="4"/>
  <c r="Y30" i="4"/>
  <c r="W30" i="4"/>
  <c r="T30" i="4"/>
  <c r="S30" i="4"/>
  <c r="Q30" i="4"/>
  <c r="N30" i="4"/>
  <c r="M30" i="4"/>
  <c r="K30" i="4"/>
  <c r="I30" i="4"/>
  <c r="AA30" i="4" s="1"/>
  <c r="H30" i="4"/>
  <c r="G30" i="4"/>
  <c r="Z29" i="4"/>
  <c r="W29" i="4"/>
  <c r="U29" i="4"/>
  <c r="T29" i="4"/>
  <c r="Q29" i="4"/>
  <c r="O29" i="4"/>
  <c r="N29" i="4"/>
  <c r="K29" i="4"/>
  <c r="I29" i="4"/>
  <c r="AA29" i="4" s="1"/>
  <c r="H29" i="4"/>
  <c r="Y29" i="4" s="1"/>
  <c r="G29" i="4"/>
  <c r="C29" i="4"/>
  <c r="Z28" i="4"/>
  <c r="W28" i="4"/>
  <c r="T28" i="4"/>
  <c r="Q28" i="4"/>
  <c r="O28" i="4"/>
  <c r="N28" i="4"/>
  <c r="K28" i="4"/>
  <c r="I28" i="4"/>
  <c r="U28" i="4" s="1"/>
  <c r="H28" i="4"/>
  <c r="Y28" i="4" s="1"/>
  <c r="G28" i="4"/>
  <c r="Z27" i="4"/>
  <c r="T27" i="4"/>
  <c r="N27" i="4"/>
  <c r="O27" i="4" s="1"/>
  <c r="I27" i="4"/>
  <c r="U27" i="4" s="1"/>
  <c r="H27" i="4"/>
  <c r="G27" i="4"/>
  <c r="W27" i="4" s="1"/>
  <c r="C27" i="4"/>
  <c r="Z26" i="4"/>
  <c r="T26" i="4"/>
  <c r="N26" i="4"/>
  <c r="H26" i="4"/>
  <c r="G26" i="4"/>
  <c r="W26" i="4" s="1"/>
  <c r="C26" i="4"/>
  <c r="Z25" i="4"/>
  <c r="T25" i="4"/>
  <c r="N25" i="4"/>
  <c r="O25" i="4" s="1"/>
  <c r="I25" i="4"/>
  <c r="U25" i="4" s="1"/>
  <c r="H25" i="4"/>
  <c r="G25" i="4"/>
  <c r="W25" i="4" s="1"/>
  <c r="C25" i="4"/>
  <c r="Z24" i="4"/>
  <c r="T24" i="4"/>
  <c r="N24" i="4"/>
  <c r="H24" i="4"/>
  <c r="G24" i="4"/>
  <c r="W24" i="4" s="1"/>
  <c r="Z23" i="4"/>
  <c r="T23" i="4"/>
  <c r="S23" i="4"/>
  <c r="N23" i="4"/>
  <c r="H23" i="4"/>
  <c r="Y23" i="4" s="1"/>
  <c r="G23" i="4"/>
  <c r="Z22" i="4"/>
  <c r="Y22" i="4"/>
  <c r="T22" i="4"/>
  <c r="S22" i="4"/>
  <c r="N22" i="4"/>
  <c r="M22" i="4"/>
  <c r="H22" i="4"/>
  <c r="G22" i="4"/>
  <c r="I22" i="4" s="1"/>
  <c r="AA21" i="4"/>
  <c r="Z21" i="4"/>
  <c r="W21" i="4"/>
  <c r="U21" i="4"/>
  <c r="T21" i="4"/>
  <c r="Q21" i="4"/>
  <c r="N21" i="4"/>
  <c r="K21" i="4"/>
  <c r="I21" i="4"/>
  <c r="O21" i="4" s="1"/>
  <c r="H21" i="4"/>
  <c r="Y21" i="4" s="1"/>
  <c r="G21" i="4"/>
  <c r="C21" i="4"/>
  <c r="AA20" i="4"/>
  <c r="Z20" i="4"/>
  <c r="W20" i="4"/>
  <c r="U20" i="4"/>
  <c r="T20" i="4"/>
  <c r="Q20" i="4"/>
  <c r="O20" i="4"/>
  <c r="N20" i="4"/>
  <c r="K20" i="4"/>
  <c r="I20" i="4"/>
  <c r="H20" i="4"/>
  <c r="Y20" i="4" s="1"/>
  <c r="G20" i="4"/>
  <c r="C20" i="4"/>
  <c r="Z19" i="4"/>
  <c r="W19" i="4"/>
  <c r="T19" i="4"/>
  <c r="Q19" i="4"/>
  <c r="O19" i="4"/>
  <c r="N19" i="4"/>
  <c r="K19" i="4"/>
  <c r="I19" i="4"/>
  <c r="U19" i="4" s="1"/>
  <c r="H19" i="4"/>
  <c r="Y19" i="4" s="1"/>
  <c r="G19" i="4"/>
  <c r="C19" i="4"/>
  <c r="Z18" i="4"/>
  <c r="W18" i="4"/>
  <c r="T18" i="4"/>
  <c r="Q18" i="4"/>
  <c r="N18" i="4"/>
  <c r="K18" i="4"/>
  <c r="I18" i="4"/>
  <c r="H18" i="4"/>
  <c r="Y18" i="4" s="1"/>
  <c r="G18" i="4"/>
  <c r="C18" i="4"/>
  <c r="AA17" i="4"/>
  <c r="Z17" i="4"/>
  <c r="W17" i="4"/>
  <c r="U17" i="4"/>
  <c r="T17" i="4"/>
  <c r="Q17" i="4"/>
  <c r="N17" i="4"/>
  <c r="K17" i="4"/>
  <c r="I17" i="4"/>
  <c r="O17" i="4" s="1"/>
  <c r="H17" i="4"/>
  <c r="Y17" i="4" s="1"/>
  <c r="G17" i="4"/>
  <c r="C17" i="4"/>
  <c r="AA16" i="4"/>
  <c r="Z16" i="4"/>
  <c r="W16" i="4"/>
  <c r="U16" i="4"/>
  <c r="T16" i="4"/>
  <c r="Q16" i="4"/>
  <c r="O16" i="4"/>
  <c r="N16" i="4"/>
  <c r="K16" i="4"/>
  <c r="I16" i="4"/>
  <c r="H16" i="4"/>
  <c r="Y16" i="4" s="1"/>
  <c r="G16" i="4"/>
  <c r="C16" i="4"/>
  <c r="Z15" i="4"/>
  <c r="W15" i="4"/>
  <c r="T15" i="4"/>
  <c r="Q15" i="4"/>
  <c r="O15" i="4"/>
  <c r="N15" i="4"/>
  <c r="K15" i="4"/>
  <c r="I15" i="4"/>
  <c r="U15" i="4" s="1"/>
  <c r="H15" i="4"/>
  <c r="Y15" i="4" s="1"/>
  <c r="G15" i="4"/>
  <c r="C15" i="4"/>
  <c r="Z14" i="4"/>
  <c r="W14" i="4"/>
  <c r="T14" i="4"/>
  <c r="Q14" i="4"/>
  <c r="N14" i="4"/>
  <c r="K14" i="4"/>
  <c r="I14" i="4"/>
  <c r="H14" i="4"/>
  <c r="Y14" i="4" s="1"/>
  <c r="G14" i="4"/>
  <c r="C14" i="4"/>
  <c r="AA13" i="4"/>
  <c r="Z13" i="4"/>
  <c r="W13" i="4"/>
  <c r="U13" i="4"/>
  <c r="T13" i="4"/>
  <c r="Q13" i="4"/>
  <c r="N13" i="4"/>
  <c r="K13" i="4"/>
  <c r="I13" i="4"/>
  <c r="O13" i="4" s="1"/>
  <c r="H13" i="4"/>
  <c r="G13" i="4"/>
  <c r="C13" i="4"/>
  <c r="Z12" i="4"/>
  <c r="Z34" i="4" s="1"/>
  <c r="W12" i="4"/>
  <c r="T12" i="4"/>
  <c r="T34" i="4" s="1"/>
  <c r="Q12" i="4"/>
  <c r="N12" i="4"/>
  <c r="K12" i="4"/>
  <c r="H12" i="4"/>
  <c r="G12" i="4"/>
  <c r="G34" i="4" s="1"/>
  <c r="C12" i="4"/>
  <c r="M5" i="4"/>
  <c r="M4" i="4"/>
  <c r="AD34" i="3"/>
  <c r="AB34" i="3"/>
  <c r="X34" i="3"/>
  <c r="V34" i="3"/>
  <c r="R34" i="3"/>
  <c r="P34" i="3"/>
  <c r="L34" i="3"/>
  <c r="J34" i="3"/>
  <c r="AF32" i="3"/>
  <c r="AE32" i="3"/>
  <c r="AC32" i="3"/>
  <c r="Z32" i="3"/>
  <c r="Y32" i="3"/>
  <c r="W32" i="3"/>
  <c r="T32" i="3"/>
  <c r="S32" i="3"/>
  <c r="Q32" i="3"/>
  <c r="N32" i="3"/>
  <c r="M32" i="3"/>
  <c r="K32" i="3"/>
  <c r="I32" i="3"/>
  <c r="AG32" i="3" s="1"/>
  <c r="H32" i="3"/>
  <c r="G32" i="3"/>
  <c r="C32" i="3"/>
  <c r="AF31" i="3"/>
  <c r="AE31" i="3"/>
  <c r="AC31" i="3"/>
  <c r="Z31" i="3"/>
  <c r="Y31" i="3"/>
  <c r="W31" i="3"/>
  <c r="T31" i="3"/>
  <c r="S31" i="3"/>
  <c r="Q31" i="3"/>
  <c r="N31" i="3"/>
  <c r="M31" i="3"/>
  <c r="K31" i="3"/>
  <c r="I31" i="3"/>
  <c r="AG31" i="3" s="1"/>
  <c r="H31" i="3"/>
  <c r="G31" i="3"/>
  <c r="AF30" i="3"/>
  <c r="AG30" i="3" s="1"/>
  <c r="Z30" i="3"/>
  <c r="W30" i="3"/>
  <c r="T30" i="3"/>
  <c r="U30" i="3" s="1"/>
  <c r="Q30" i="3"/>
  <c r="N30" i="3"/>
  <c r="M30" i="3"/>
  <c r="K30" i="3"/>
  <c r="I30" i="3"/>
  <c r="O30" i="3" s="1"/>
  <c r="H30" i="3"/>
  <c r="G30" i="3"/>
  <c r="AC30" i="3" s="1"/>
  <c r="AF29" i="3"/>
  <c r="AC29" i="3"/>
  <c r="Z29" i="3"/>
  <c r="W29" i="3"/>
  <c r="T29" i="3"/>
  <c r="Q29" i="3"/>
  <c r="N29" i="3"/>
  <c r="K29" i="3"/>
  <c r="H29" i="3"/>
  <c r="G29" i="3"/>
  <c r="C29" i="3"/>
  <c r="AF28" i="3"/>
  <c r="AC28" i="3"/>
  <c r="Z28" i="3"/>
  <c r="W28" i="3"/>
  <c r="T28" i="3"/>
  <c r="Q28" i="3"/>
  <c r="N28" i="3"/>
  <c r="K28" i="3"/>
  <c r="H28" i="3"/>
  <c r="G28" i="3"/>
  <c r="AF27" i="3"/>
  <c r="AE27" i="3"/>
  <c r="Z27" i="3"/>
  <c r="Y27" i="3"/>
  <c r="T27" i="3"/>
  <c r="S27" i="3"/>
  <c r="N27" i="3"/>
  <c r="M27" i="3"/>
  <c r="H27" i="3"/>
  <c r="G27" i="3"/>
  <c r="C27" i="3"/>
  <c r="AF26" i="3"/>
  <c r="AE26" i="3"/>
  <c r="Z26" i="3"/>
  <c r="Y26" i="3"/>
  <c r="T26" i="3"/>
  <c r="S26" i="3"/>
  <c r="N26" i="3"/>
  <c r="M26" i="3"/>
  <c r="H26" i="3"/>
  <c r="G26" i="3"/>
  <c r="C26" i="3"/>
  <c r="AF25" i="3"/>
  <c r="AE25" i="3"/>
  <c r="Z25" i="3"/>
  <c r="Y25" i="3"/>
  <c r="T25" i="3"/>
  <c r="S25" i="3"/>
  <c r="N25" i="3"/>
  <c r="M25" i="3"/>
  <c r="H25" i="3"/>
  <c r="G25" i="3"/>
  <c r="C25" i="3"/>
  <c r="AF24" i="3"/>
  <c r="AE24" i="3"/>
  <c r="Z24" i="3"/>
  <c r="Y24" i="3"/>
  <c r="T24" i="3"/>
  <c r="S24" i="3"/>
  <c r="N24" i="3"/>
  <c r="M24" i="3"/>
  <c r="H24" i="3"/>
  <c r="G24" i="3"/>
  <c r="AF23" i="3"/>
  <c r="AG23" i="3" s="1"/>
  <c r="AE23" i="3"/>
  <c r="AC23" i="3"/>
  <c r="Z23" i="3"/>
  <c r="AA23" i="3" s="1"/>
  <c r="Y23" i="3"/>
  <c r="W23" i="3"/>
  <c r="T23" i="3"/>
  <c r="S23" i="3"/>
  <c r="Q23" i="3"/>
  <c r="N23" i="3"/>
  <c r="M23" i="3"/>
  <c r="K23" i="3"/>
  <c r="H23" i="3"/>
  <c r="G23" i="3"/>
  <c r="I23" i="3" s="1"/>
  <c r="AF22" i="3"/>
  <c r="AE22" i="3"/>
  <c r="AC22" i="3"/>
  <c r="Z22" i="3"/>
  <c r="Y22" i="3"/>
  <c r="W22" i="3"/>
  <c r="T22" i="3"/>
  <c r="S22" i="3"/>
  <c r="Q22" i="3"/>
  <c r="N22" i="3"/>
  <c r="M22" i="3"/>
  <c r="K22" i="3"/>
  <c r="I22" i="3"/>
  <c r="AG22" i="3" s="1"/>
  <c r="H22" i="3"/>
  <c r="G22" i="3"/>
  <c r="AF21" i="3"/>
  <c r="AC21" i="3"/>
  <c r="Z21" i="3"/>
  <c r="W21" i="3"/>
  <c r="T21" i="3"/>
  <c r="Q21" i="3"/>
  <c r="N21" i="3"/>
  <c r="K21" i="3"/>
  <c r="H21" i="3"/>
  <c r="G21" i="3"/>
  <c r="C21" i="3"/>
  <c r="AF20" i="3"/>
  <c r="AC20" i="3"/>
  <c r="Z20" i="3"/>
  <c r="W20" i="3"/>
  <c r="T20" i="3"/>
  <c r="Q20" i="3"/>
  <c r="N20" i="3"/>
  <c r="K20" i="3"/>
  <c r="H20" i="3"/>
  <c r="G20" i="3"/>
  <c r="C20" i="3"/>
  <c r="AF19" i="3"/>
  <c r="AC19" i="3"/>
  <c r="Z19" i="3"/>
  <c r="W19" i="3"/>
  <c r="T19" i="3"/>
  <c r="Q19" i="3"/>
  <c r="N19" i="3"/>
  <c r="K19" i="3"/>
  <c r="H19" i="3"/>
  <c r="G19" i="3"/>
  <c r="C19" i="3"/>
  <c r="AF18" i="3"/>
  <c r="AC18" i="3"/>
  <c r="Z18" i="3"/>
  <c r="W18" i="3"/>
  <c r="T18" i="3"/>
  <c r="Q18" i="3"/>
  <c r="N18" i="3"/>
  <c r="K18" i="3"/>
  <c r="H18" i="3"/>
  <c r="G18" i="3"/>
  <c r="C18" i="3"/>
  <c r="AF17" i="3"/>
  <c r="AC17" i="3"/>
  <c r="AA17" i="3"/>
  <c r="Z17" i="3"/>
  <c r="W17" i="3"/>
  <c r="T17" i="3"/>
  <c r="U17" i="3" s="1"/>
  <c r="Q17" i="3"/>
  <c r="N17" i="3"/>
  <c r="O17" i="3" s="1"/>
  <c r="K17" i="3"/>
  <c r="I17" i="3"/>
  <c r="AG17" i="3" s="1"/>
  <c r="H17" i="3"/>
  <c r="G17" i="3"/>
  <c r="C17" i="3"/>
  <c r="AF16" i="3"/>
  <c r="AC16" i="3"/>
  <c r="AA16" i="3"/>
  <c r="Z16" i="3"/>
  <c r="W16" i="3"/>
  <c r="T16" i="3"/>
  <c r="U16" i="3" s="1"/>
  <c r="Q16" i="3"/>
  <c r="N16" i="3"/>
  <c r="O16" i="3" s="1"/>
  <c r="K16" i="3"/>
  <c r="I16" i="3"/>
  <c r="AG16" i="3" s="1"/>
  <c r="H16" i="3"/>
  <c r="G16" i="3"/>
  <c r="C16" i="3"/>
  <c r="AF15" i="3"/>
  <c r="AC15" i="3"/>
  <c r="AA15" i="3"/>
  <c r="Z15" i="3"/>
  <c r="W15" i="3"/>
  <c r="T15" i="3"/>
  <c r="U15" i="3" s="1"/>
  <c r="Q15" i="3"/>
  <c r="N15" i="3"/>
  <c r="O15" i="3" s="1"/>
  <c r="K15" i="3"/>
  <c r="I15" i="3"/>
  <c r="AG15" i="3" s="1"/>
  <c r="H15" i="3"/>
  <c r="G15" i="3"/>
  <c r="C15" i="3"/>
  <c r="AF14" i="3"/>
  <c r="AC14" i="3"/>
  <c r="AA14" i="3"/>
  <c r="Z14" i="3"/>
  <c r="W14" i="3"/>
  <c r="T14" i="3"/>
  <c r="U14" i="3" s="1"/>
  <c r="Q14" i="3"/>
  <c r="N14" i="3"/>
  <c r="O14" i="3" s="1"/>
  <c r="K14" i="3"/>
  <c r="I14" i="3"/>
  <c r="AG14" i="3" s="1"/>
  <c r="H14" i="3"/>
  <c r="G14" i="3"/>
  <c r="C14" i="3"/>
  <c r="AF13" i="3"/>
  <c r="Z13" i="3"/>
  <c r="T13" i="3"/>
  <c r="N13" i="3"/>
  <c r="K13" i="3"/>
  <c r="H13" i="3"/>
  <c r="G13" i="3"/>
  <c r="Q13" i="3" s="1"/>
  <c r="C13" i="3"/>
  <c r="AF12" i="3"/>
  <c r="AE12" i="3"/>
  <c r="AC12" i="3"/>
  <c r="Z12" i="3"/>
  <c r="Y12" i="3"/>
  <c r="W12" i="3"/>
  <c r="T12" i="3"/>
  <c r="S12" i="3"/>
  <c r="Q12" i="3"/>
  <c r="N12" i="3"/>
  <c r="M12" i="3"/>
  <c r="K12" i="3"/>
  <c r="H12" i="3"/>
  <c r="G12" i="3"/>
  <c r="C12" i="3"/>
  <c r="P5" i="3"/>
  <c r="P4" i="3"/>
  <c r="AL34" i="2"/>
  <c r="AM34" i="2" s="1"/>
  <c r="AH34" i="2"/>
  <c r="AI34" i="2" s="1"/>
  <c r="AG34" i="2"/>
  <c r="AF34" i="2"/>
  <c r="AC34" i="2"/>
  <c r="AB34" i="2"/>
  <c r="Z34" i="2"/>
  <c r="AA34" i="2" s="1"/>
  <c r="V34" i="2"/>
  <c r="W34" i="2" s="1"/>
  <c r="U34" i="2"/>
  <c r="T34" i="2"/>
  <c r="Q34" i="2"/>
  <c r="P34" i="2"/>
  <c r="N34" i="2"/>
  <c r="O34" i="2" s="1"/>
  <c r="M34" i="2"/>
  <c r="K34" i="2"/>
  <c r="J34" i="2"/>
  <c r="H34" i="2"/>
  <c r="G34" i="2"/>
  <c r="AM32" i="2"/>
  <c r="AJ32" i="2"/>
  <c r="AK32" i="2" s="1"/>
  <c r="AI32" i="2"/>
  <c r="AG32" i="2"/>
  <c r="AD32" i="2"/>
  <c r="AE32" i="2" s="1"/>
  <c r="AC32" i="2"/>
  <c r="AA32" i="2"/>
  <c r="X32" i="2"/>
  <c r="Y32" i="2" s="1"/>
  <c r="W32" i="2"/>
  <c r="U32" i="2"/>
  <c r="R32" i="2"/>
  <c r="S32" i="2" s="1"/>
  <c r="Q32" i="2"/>
  <c r="O32" i="2"/>
  <c r="L32" i="2"/>
  <c r="I32" i="2"/>
  <c r="C32" i="2"/>
  <c r="AM31" i="2"/>
  <c r="AJ31" i="2"/>
  <c r="AK31" i="2" s="1"/>
  <c r="AI31" i="2"/>
  <c r="AG31" i="2"/>
  <c r="AD31" i="2"/>
  <c r="AE31" i="2" s="1"/>
  <c r="AC31" i="2"/>
  <c r="AA31" i="2"/>
  <c r="X31" i="2"/>
  <c r="Y31" i="2" s="1"/>
  <c r="W31" i="2"/>
  <c r="U31" i="2"/>
  <c r="R31" i="2"/>
  <c r="S31" i="2" s="1"/>
  <c r="Q31" i="2"/>
  <c r="O31" i="2"/>
  <c r="L31" i="2"/>
  <c r="I31" i="2"/>
  <c r="AM30" i="2"/>
  <c r="AJ30" i="2"/>
  <c r="AI30" i="2"/>
  <c r="AG30" i="2"/>
  <c r="AD30" i="2"/>
  <c r="AC30" i="2"/>
  <c r="AA30" i="2"/>
  <c r="X30" i="2"/>
  <c r="W30" i="2"/>
  <c r="U30" i="2"/>
  <c r="R30" i="2"/>
  <c r="Q30" i="2"/>
  <c r="O30" i="2"/>
  <c r="L30" i="2"/>
  <c r="AE30" i="2" s="1"/>
  <c r="I30" i="2"/>
  <c r="AM29" i="2"/>
  <c r="AJ29" i="2"/>
  <c r="AK29" i="2" s="1"/>
  <c r="AI29" i="2"/>
  <c r="AO29" i="2" s="1"/>
  <c r="AG29" i="2"/>
  <c r="AD29" i="2"/>
  <c r="AE29" i="2" s="1"/>
  <c r="AC29" i="2"/>
  <c r="AA29" i="2"/>
  <c r="X29" i="2"/>
  <c r="Y29" i="2" s="1"/>
  <c r="W29" i="2"/>
  <c r="U29" i="2"/>
  <c r="R29" i="2"/>
  <c r="S29" i="2" s="1"/>
  <c r="Q29" i="2"/>
  <c r="O29" i="2"/>
  <c r="L29" i="2"/>
  <c r="I29" i="2"/>
  <c r="C29" i="2"/>
  <c r="AM28" i="2"/>
  <c r="AJ28" i="2"/>
  <c r="AI28" i="2"/>
  <c r="AG28" i="2"/>
  <c r="AN28" i="2" s="1"/>
  <c r="AD28" i="2"/>
  <c r="AC28" i="2"/>
  <c r="AA28" i="2"/>
  <c r="X28" i="2"/>
  <c r="W28" i="2"/>
  <c r="U28" i="2"/>
  <c r="R28" i="2"/>
  <c r="Q28" i="2"/>
  <c r="O28" i="2"/>
  <c r="L28" i="2"/>
  <c r="AK28" i="2" s="1"/>
  <c r="I28" i="2"/>
  <c r="AM27" i="2"/>
  <c r="AJ27" i="2"/>
  <c r="AK27" i="2" s="1"/>
  <c r="AI27" i="2"/>
  <c r="AG27" i="2"/>
  <c r="AD27" i="2"/>
  <c r="AE27" i="2" s="1"/>
  <c r="AC27" i="2"/>
  <c r="AA27" i="2"/>
  <c r="X27" i="2"/>
  <c r="Y27" i="2" s="1"/>
  <c r="W27" i="2"/>
  <c r="U27" i="2"/>
  <c r="R27" i="2"/>
  <c r="S27" i="2" s="1"/>
  <c r="Q27" i="2"/>
  <c r="O27" i="2"/>
  <c r="L27" i="2"/>
  <c r="I27" i="2"/>
  <c r="C27" i="2"/>
  <c r="AM26" i="2"/>
  <c r="AJ26" i="2"/>
  <c r="AK26" i="2" s="1"/>
  <c r="AI26" i="2"/>
  <c r="AO26" i="2" s="1"/>
  <c r="AG26" i="2"/>
  <c r="AD26" i="2"/>
  <c r="AE26" i="2" s="1"/>
  <c r="AC26" i="2"/>
  <c r="AA26" i="2"/>
  <c r="X26" i="2"/>
  <c r="Y26" i="2" s="1"/>
  <c r="W26" i="2"/>
  <c r="U26" i="2"/>
  <c r="R26" i="2"/>
  <c r="S26" i="2" s="1"/>
  <c r="Q26" i="2"/>
  <c r="O26" i="2"/>
  <c r="L26" i="2"/>
  <c r="I26" i="2"/>
  <c r="C26" i="2"/>
  <c r="AM25" i="2"/>
  <c r="AJ25" i="2"/>
  <c r="AI25" i="2"/>
  <c r="AG25" i="2"/>
  <c r="AN25" i="2" s="1"/>
  <c r="AD25" i="2"/>
  <c r="AC25" i="2"/>
  <c r="AA25" i="2"/>
  <c r="X25" i="2"/>
  <c r="W25" i="2"/>
  <c r="U25" i="2"/>
  <c r="R25" i="2"/>
  <c r="Q25" i="2"/>
  <c r="O25" i="2"/>
  <c r="L25" i="2"/>
  <c r="AK25" i="2" s="1"/>
  <c r="I25" i="2"/>
  <c r="C25" i="2"/>
  <c r="AM24" i="2"/>
  <c r="AJ24" i="2"/>
  <c r="AI24" i="2"/>
  <c r="AG24" i="2"/>
  <c r="AD24" i="2"/>
  <c r="AC24" i="2"/>
  <c r="AA24" i="2"/>
  <c r="X24" i="2"/>
  <c r="Y24" i="2" s="1"/>
  <c r="W24" i="2"/>
  <c r="U24" i="2"/>
  <c r="R24" i="2"/>
  <c r="S24" i="2" s="1"/>
  <c r="Q24" i="2"/>
  <c r="O24" i="2"/>
  <c r="L24" i="2"/>
  <c r="AK24" i="2" s="1"/>
  <c r="I24" i="2"/>
  <c r="AM23" i="2"/>
  <c r="AJ23" i="2"/>
  <c r="AK23" i="2" s="1"/>
  <c r="AI23" i="2"/>
  <c r="AG23" i="2"/>
  <c r="AN23" i="2" s="1"/>
  <c r="AD23" i="2"/>
  <c r="AE23" i="2" s="1"/>
  <c r="AC23" i="2"/>
  <c r="AA23" i="2"/>
  <c r="X23" i="2"/>
  <c r="Y23" i="2" s="1"/>
  <c r="W23" i="2"/>
  <c r="U23" i="2"/>
  <c r="R23" i="2"/>
  <c r="S23" i="2" s="1"/>
  <c r="Q23" i="2"/>
  <c r="O23" i="2"/>
  <c r="L23" i="2"/>
  <c r="I23" i="2"/>
  <c r="AM22" i="2"/>
  <c r="AJ22" i="2"/>
  <c r="AK22" i="2" s="1"/>
  <c r="AI22" i="2"/>
  <c r="AG22" i="2"/>
  <c r="AD22" i="2"/>
  <c r="AE22" i="2" s="1"/>
  <c r="AC22" i="2"/>
  <c r="AA22" i="2"/>
  <c r="X22" i="2"/>
  <c r="Y22" i="2" s="1"/>
  <c r="W22" i="2"/>
  <c r="U22" i="2"/>
  <c r="R22" i="2"/>
  <c r="S22" i="2" s="1"/>
  <c r="Q22" i="2"/>
  <c r="O22" i="2"/>
  <c r="L22" i="2"/>
  <c r="I22" i="2"/>
  <c r="AM21" i="2"/>
  <c r="AJ21" i="2"/>
  <c r="AK21" i="2" s="1"/>
  <c r="AI21" i="2"/>
  <c r="AO21" i="2" s="1"/>
  <c r="AG21" i="2"/>
  <c r="AN21" i="2" s="1"/>
  <c r="AD21" i="2"/>
  <c r="AE21" i="2" s="1"/>
  <c r="AC21" i="2"/>
  <c r="AA21" i="2"/>
  <c r="X21" i="2"/>
  <c r="Y21" i="2" s="1"/>
  <c r="W21" i="2"/>
  <c r="U21" i="2"/>
  <c r="R21" i="2"/>
  <c r="S21" i="2" s="1"/>
  <c r="Q21" i="2"/>
  <c r="O21" i="2"/>
  <c r="L21" i="2"/>
  <c r="I21" i="2"/>
  <c r="C21" i="2"/>
  <c r="AM20" i="2"/>
  <c r="AJ20" i="2"/>
  <c r="AI20" i="2"/>
  <c r="AG20" i="2"/>
  <c r="AN20" i="2" s="1"/>
  <c r="AD20" i="2"/>
  <c r="AC20" i="2"/>
  <c r="AA20" i="2"/>
  <c r="X20" i="2"/>
  <c r="W20" i="2"/>
  <c r="U20" i="2"/>
  <c r="R20" i="2"/>
  <c r="Q20" i="2"/>
  <c r="O20" i="2"/>
  <c r="L20" i="2"/>
  <c r="AE20" i="2" s="1"/>
  <c r="I20" i="2"/>
  <c r="C20" i="2"/>
  <c r="AO19" i="2"/>
  <c r="AM19" i="2"/>
  <c r="AJ19" i="2"/>
  <c r="AK19" i="2" s="1"/>
  <c r="AI19" i="2"/>
  <c r="AG19" i="2"/>
  <c r="AD19" i="2"/>
  <c r="AE19" i="2" s="1"/>
  <c r="AC19" i="2"/>
  <c r="AA19" i="2"/>
  <c r="X19" i="2"/>
  <c r="Y19" i="2" s="1"/>
  <c r="W19" i="2"/>
  <c r="U19" i="2"/>
  <c r="R19" i="2"/>
  <c r="S19" i="2" s="1"/>
  <c r="Q19" i="2"/>
  <c r="O19" i="2"/>
  <c r="L19" i="2"/>
  <c r="I19" i="2"/>
  <c r="C19" i="2"/>
  <c r="AM18" i="2"/>
  <c r="AJ18" i="2"/>
  <c r="AK18" i="2" s="1"/>
  <c r="AI18" i="2"/>
  <c r="AO18" i="2" s="1"/>
  <c r="AG18" i="2"/>
  <c r="AD18" i="2"/>
  <c r="AE18" i="2" s="1"/>
  <c r="AC18" i="2"/>
  <c r="AA18" i="2"/>
  <c r="X18" i="2"/>
  <c r="Y18" i="2" s="1"/>
  <c r="W18" i="2"/>
  <c r="U18" i="2"/>
  <c r="R18" i="2"/>
  <c r="S18" i="2" s="1"/>
  <c r="Q18" i="2"/>
  <c r="O18" i="2"/>
  <c r="L18" i="2"/>
  <c r="I18" i="2"/>
  <c r="C18" i="2"/>
  <c r="AM17" i="2"/>
  <c r="AJ17" i="2"/>
  <c r="AK17" i="2" s="1"/>
  <c r="AI17" i="2"/>
  <c r="AO17" i="2" s="1"/>
  <c r="AG17" i="2"/>
  <c r="AN17" i="2" s="1"/>
  <c r="AD17" i="2"/>
  <c r="AE17" i="2" s="1"/>
  <c r="AC17" i="2"/>
  <c r="AA17" i="2"/>
  <c r="X17" i="2"/>
  <c r="Y17" i="2" s="1"/>
  <c r="W17" i="2"/>
  <c r="U17" i="2"/>
  <c r="R17" i="2"/>
  <c r="S17" i="2" s="1"/>
  <c r="Q17" i="2"/>
  <c r="O17" i="2"/>
  <c r="L17" i="2"/>
  <c r="I17" i="2"/>
  <c r="C17" i="2"/>
  <c r="AM16" i="2"/>
  <c r="AO16" i="2" s="1"/>
  <c r="AJ16" i="2"/>
  <c r="AI16" i="2"/>
  <c r="AG16" i="2"/>
  <c r="AN16" i="2" s="1"/>
  <c r="AD16" i="2"/>
  <c r="AC16" i="2"/>
  <c r="AA16" i="2"/>
  <c r="X16" i="2"/>
  <c r="W16" i="2"/>
  <c r="U16" i="2"/>
  <c r="R16" i="2"/>
  <c r="Q16" i="2"/>
  <c r="O16" i="2"/>
  <c r="L16" i="2"/>
  <c r="AK16" i="2" s="1"/>
  <c r="I16" i="2"/>
  <c r="C16" i="2"/>
  <c r="AM15" i="2"/>
  <c r="AO15" i="2" s="1"/>
  <c r="AJ15" i="2"/>
  <c r="AK15" i="2" s="1"/>
  <c r="AI15" i="2"/>
  <c r="AG15" i="2"/>
  <c r="AD15" i="2"/>
  <c r="AE15" i="2" s="1"/>
  <c r="AC15" i="2"/>
  <c r="AA15" i="2"/>
  <c r="X15" i="2"/>
  <c r="Y15" i="2" s="1"/>
  <c r="W15" i="2"/>
  <c r="U15" i="2"/>
  <c r="R15" i="2"/>
  <c r="S15" i="2" s="1"/>
  <c r="Q15" i="2"/>
  <c r="O15" i="2"/>
  <c r="L15" i="2"/>
  <c r="I15" i="2"/>
  <c r="C15" i="2"/>
  <c r="AN14" i="2"/>
  <c r="AM14" i="2"/>
  <c r="AJ14" i="2"/>
  <c r="AK14" i="2" s="1"/>
  <c r="AI14" i="2"/>
  <c r="AO14" i="2" s="1"/>
  <c r="AG14" i="2"/>
  <c r="AD14" i="2"/>
  <c r="AE14" i="2" s="1"/>
  <c r="AC14" i="2"/>
  <c r="AA14" i="2"/>
  <c r="X14" i="2"/>
  <c r="Y14" i="2" s="1"/>
  <c r="W14" i="2"/>
  <c r="U14" i="2"/>
  <c r="R14" i="2"/>
  <c r="S14" i="2" s="1"/>
  <c r="Q14" i="2"/>
  <c r="O14" i="2"/>
  <c r="L14" i="2"/>
  <c r="I14" i="2"/>
  <c r="C14" i="2"/>
  <c r="AM13" i="2"/>
  <c r="AJ13" i="2"/>
  <c r="AK13" i="2" s="1"/>
  <c r="AI13" i="2"/>
  <c r="AG13" i="2"/>
  <c r="AN13" i="2" s="1"/>
  <c r="AD13" i="2"/>
  <c r="AE13" i="2" s="1"/>
  <c r="AC13" i="2"/>
  <c r="AA13" i="2"/>
  <c r="X13" i="2"/>
  <c r="Y13" i="2" s="1"/>
  <c r="W13" i="2"/>
  <c r="U13" i="2"/>
  <c r="R13" i="2"/>
  <c r="S13" i="2" s="1"/>
  <c r="Q13" i="2"/>
  <c r="O13" i="2"/>
  <c r="L13" i="2"/>
  <c r="I13" i="2"/>
  <c r="C13" i="2"/>
  <c r="AM12" i="2"/>
  <c r="AJ12" i="2"/>
  <c r="AI12" i="2"/>
  <c r="AG12" i="2"/>
  <c r="AD12" i="2"/>
  <c r="AC12" i="2"/>
  <c r="AA12" i="2"/>
  <c r="X12" i="2"/>
  <c r="W12" i="2"/>
  <c r="U12" i="2"/>
  <c r="R12" i="2"/>
  <c r="Q12" i="2"/>
  <c r="O12" i="2"/>
  <c r="L12" i="2"/>
  <c r="I12" i="2"/>
  <c r="I34" i="2" s="1"/>
  <c r="C12" i="2"/>
  <c r="T5" i="2"/>
  <c r="T4" i="2"/>
  <c r="AM34" i="1"/>
  <c r="AN34" i="1" s="1"/>
  <c r="AK34" i="1"/>
  <c r="AL34" i="1" s="1"/>
  <c r="AG34" i="1"/>
  <c r="AH34" i="1" s="1"/>
  <c r="AE34" i="1"/>
  <c r="AF34" i="1" s="1"/>
  <c r="AA34" i="1"/>
  <c r="AB34" i="1" s="1"/>
  <c r="Y34" i="1"/>
  <c r="Z34" i="1" s="1"/>
  <c r="U34" i="1"/>
  <c r="V34" i="1" s="1"/>
  <c r="S34" i="1"/>
  <c r="T34" i="1" s="1"/>
  <c r="O34" i="1"/>
  <c r="P34" i="1" s="1"/>
  <c r="M34" i="1"/>
  <c r="N34" i="1" s="1"/>
  <c r="K34" i="1"/>
  <c r="J34" i="1"/>
  <c r="L34" i="1" s="1"/>
  <c r="I34" i="1"/>
  <c r="H34" i="1"/>
  <c r="G34" i="1"/>
  <c r="AO32" i="1"/>
  <c r="AP32" i="1" s="1"/>
  <c r="AN32" i="1"/>
  <c r="AL32" i="1"/>
  <c r="AI32" i="1"/>
  <c r="AJ32" i="1" s="1"/>
  <c r="AH32" i="1"/>
  <c r="AF32" i="1"/>
  <c r="AC32" i="1"/>
  <c r="AD32" i="1" s="1"/>
  <c r="AB32" i="1"/>
  <c r="Z32" i="1"/>
  <c r="W32" i="1"/>
  <c r="X32" i="1" s="1"/>
  <c r="V32" i="1"/>
  <c r="T32" i="1"/>
  <c r="Q32" i="1"/>
  <c r="R32" i="1" s="1"/>
  <c r="P32" i="1"/>
  <c r="AO32" i="2" s="1"/>
  <c r="N32" i="1"/>
  <c r="AN32" i="2" s="1"/>
  <c r="L32" i="1"/>
  <c r="I32" i="1"/>
  <c r="C32" i="1"/>
  <c r="AO31" i="1"/>
  <c r="AP31" i="1" s="1"/>
  <c r="AN31" i="1"/>
  <c r="AL31" i="1"/>
  <c r="AI31" i="1"/>
  <c r="AJ31" i="1" s="1"/>
  <c r="AH31" i="1"/>
  <c r="AF31" i="1"/>
  <c r="AC31" i="1"/>
  <c r="AD31" i="1" s="1"/>
  <c r="AB31" i="1"/>
  <c r="Z31" i="1"/>
  <c r="W31" i="1"/>
  <c r="X31" i="1" s="1"/>
  <c r="V31" i="1"/>
  <c r="T31" i="1"/>
  <c r="Q31" i="1"/>
  <c r="R31" i="1" s="1"/>
  <c r="P31" i="1"/>
  <c r="N31" i="1"/>
  <c r="AN31" i="2" s="1"/>
  <c r="L31" i="1"/>
  <c r="I31" i="1"/>
  <c r="AO30" i="1"/>
  <c r="AN30" i="1"/>
  <c r="AL30" i="1"/>
  <c r="AI30" i="1"/>
  <c r="AH30" i="1"/>
  <c r="AF30" i="1"/>
  <c r="AC30" i="1"/>
  <c r="AB30" i="1"/>
  <c r="Z30" i="1"/>
  <c r="X30" i="1"/>
  <c r="W30" i="1"/>
  <c r="V30" i="1"/>
  <c r="T30" i="1"/>
  <c r="R30" i="1"/>
  <c r="Q30" i="1"/>
  <c r="P30" i="1"/>
  <c r="N30" i="1"/>
  <c r="L30" i="1"/>
  <c r="AJ30" i="1" s="1"/>
  <c r="I30" i="1"/>
  <c r="AO29" i="1"/>
  <c r="AP29" i="1" s="1"/>
  <c r="AN29" i="1"/>
  <c r="AL29" i="1"/>
  <c r="AI29" i="1"/>
  <c r="AJ29" i="1" s="1"/>
  <c r="AH29" i="1"/>
  <c r="AF29" i="1"/>
  <c r="AC29" i="1"/>
  <c r="AD29" i="1" s="1"/>
  <c r="AB29" i="1"/>
  <c r="Z29" i="1"/>
  <c r="W29" i="1"/>
  <c r="X29" i="1" s="1"/>
  <c r="V29" i="1"/>
  <c r="T29" i="1"/>
  <c r="Q29" i="1"/>
  <c r="R29" i="1" s="1"/>
  <c r="P29" i="1"/>
  <c r="N29" i="1"/>
  <c r="AN29" i="2" s="1"/>
  <c r="L29" i="1"/>
  <c r="I29" i="1"/>
  <c r="C29" i="1"/>
  <c r="AO28" i="1"/>
  <c r="AP28" i="1" s="1"/>
  <c r="AN28" i="1"/>
  <c r="AL28" i="1"/>
  <c r="AI28" i="1"/>
  <c r="AJ28" i="1" s="1"/>
  <c r="AH28" i="1"/>
  <c r="AF28" i="1"/>
  <c r="AC28" i="1"/>
  <c r="AD28" i="1" s="1"/>
  <c r="AB28" i="1"/>
  <c r="Z28" i="1"/>
  <c r="W28" i="1"/>
  <c r="X28" i="1" s="1"/>
  <c r="V28" i="1"/>
  <c r="T28" i="1"/>
  <c r="Q28" i="1"/>
  <c r="R28" i="1" s="1"/>
  <c r="P28" i="1"/>
  <c r="N28" i="1"/>
  <c r="L28" i="1"/>
  <c r="I28" i="1"/>
  <c r="AO27" i="1"/>
  <c r="AP27" i="1" s="1"/>
  <c r="AN27" i="1"/>
  <c r="AL27" i="1"/>
  <c r="AI27" i="1"/>
  <c r="AJ27" i="1" s="1"/>
  <c r="AH27" i="1"/>
  <c r="AF27" i="1"/>
  <c r="AC27" i="1"/>
  <c r="AD27" i="1" s="1"/>
  <c r="AB27" i="1"/>
  <c r="Z27" i="1"/>
  <c r="W27" i="1"/>
  <c r="X27" i="1" s="1"/>
  <c r="V27" i="1"/>
  <c r="T27" i="1"/>
  <c r="Q27" i="1"/>
  <c r="R27" i="1" s="1"/>
  <c r="P27" i="1"/>
  <c r="AO27" i="2" s="1"/>
  <c r="N27" i="1"/>
  <c r="AN27" i="2" s="1"/>
  <c r="L27" i="1"/>
  <c r="I27" i="1"/>
  <c r="C27" i="1"/>
  <c r="AO26" i="1"/>
  <c r="AP26" i="1" s="1"/>
  <c r="AN26" i="1"/>
  <c r="AL26" i="1"/>
  <c r="AI26" i="1"/>
  <c r="AJ26" i="1" s="1"/>
  <c r="AH26" i="1"/>
  <c r="AF26" i="1"/>
  <c r="AC26" i="1"/>
  <c r="AD26" i="1" s="1"/>
  <c r="AB26" i="1"/>
  <c r="Z26" i="1"/>
  <c r="W26" i="1"/>
  <c r="X26" i="1" s="1"/>
  <c r="V26" i="1"/>
  <c r="T26" i="1"/>
  <c r="Q26" i="1"/>
  <c r="R26" i="1" s="1"/>
  <c r="P26" i="1"/>
  <c r="N26" i="1"/>
  <c r="AN26" i="2" s="1"/>
  <c r="L26" i="1"/>
  <c r="I26" i="1"/>
  <c r="C26" i="1"/>
  <c r="AO25" i="1"/>
  <c r="AP25" i="1" s="1"/>
  <c r="AN25" i="1"/>
  <c r="AL25" i="1"/>
  <c r="AI25" i="1"/>
  <c r="AJ25" i="1" s="1"/>
  <c r="AH25" i="1"/>
  <c r="AF25" i="1"/>
  <c r="AC25" i="1"/>
  <c r="AD25" i="1" s="1"/>
  <c r="AB25" i="1"/>
  <c r="Z25" i="1"/>
  <c r="W25" i="1"/>
  <c r="X25" i="1" s="1"/>
  <c r="V25" i="1"/>
  <c r="T25" i="1"/>
  <c r="Q25" i="1"/>
  <c r="R25" i="1" s="1"/>
  <c r="P25" i="1"/>
  <c r="N25" i="1"/>
  <c r="L25" i="1"/>
  <c r="I25" i="1"/>
  <c r="C25" i="1"/>
  <c r="AO24" i="1"/>
  <c r="AN24" i="1"/>
  <c r="AL24" i="1"/>
  <c r="AI24" i="1"/>
  <c r="AH24" i="1"/>
  <c r="AF24" i="1"/>
  <c r="AC24" i="1"/>
  <c r="AB24" i="1"/>
  <c r="Z24" i="1"/>
  <c r="X24" i="1"/>
  <c r="W24" i="1"/>
  <c r="V24" i="1"/>
  <c r="T24" i="1"/>
  <c r="R24" i="1"/>
  <c r="Q24" i="1"/>
  <c r="P24" i="1"/>
  <c r="N24" i="1"/>
  <c r="L24" i="1"/>
  <c r="AJ24" i="1" s="1"/>
  <c r="I24" i="1"/>
  <c r="AO23" i="1"/>
  <c r="AP23" i="1" s="1"/>
  <c r="AN23" i="1"/>
  <c r="AL23" i="1"/>
  <c r="AI23" i="1"/>
  <c r="AJ23" i="1" s="1"/>
  <c r="AH23" i="1"/>
  <c r="AF23" i="1"/>
  <c r="AC23" i="1"/>
  <c r="AD23" i="1" s="1"/>
  <c r="AB23" i="1"/>
  <c r="Z23" i="1"/>
  <c r="W23" i="1"/>
  <c r="X23" i="1" s="1"/>
  <c r="V23" i="1"/>
  <c r="T23" i="1"/>
  <c r="Q23" i="1"/>
  <c r="R23" i="1" s="1"/>
  <c r="P23" i="1"/>
  <c r="N23" i="1"/>
  <c r="L23" i="1"/>
  <c r="I23" i="1"/>
  <c r="AO22" i="1"/>
  <c r="AN22" i="1"/>
  <c r="AL22" i="1"/>
  <c r="AI22" i="1"/>
  <c r="AH22" i="1"/>
  <c r="AF22" i="1"/>
  <c r="AC22" i="1"/>
  <c r="AB22" i="1"/>
  <c r="Z22" i="1"/>
  <c r="X22" i="1"/>
  <c r="W22" i="1"/>
  <c r="V22" i="1"/>
  <c r="T22" i="1"/>
  <c r="R22" i="1"/>
  <c r="Q22" i="1"/>
  <c r="P22" i="1"/>
  <c r="N22" i="1"/>
  <c r="L22" i="1"/>
  <c r="AD22" i="1" s="1"/>
  <c r="I22" i="1"/>
  <c r="AO21" i="1"/>
  <c r="AP21" i="1" s="1"/>
  <c r="AN21" i="1"/>
  <c r="AL21" i="1"/>
  <c r="AI21" i="1"/>
  <c r="AJ21" i="1" s="1"/>
  <c r="AH21" i="1"/>
  <c r="AF21" i="1"/>
  <c r="AC21" i="1"/>
  <c r="AD21" i="1" s="1"/>
  <c r="AB21" i="1"/>
  <c r="Z21" i="1"/>
  <c r="W21" i="1"/>
  <c r="X21" i="1" s="1"/>
  <c r="V21" i="1"/>
  <c r="T21" i="1"/>
  <c r="Q21" i="1"/>
  <c r="R21" i="1" s="1"/>
  <c r="P21" i="1"/>
  <c r="N21" i="1"/>
  <c r="L21" i="1"/>
  <c r="I21" i="1"/>
  <c r="C21" i="1"/>
  <c r="AO20" i="1"/>
  <c r="AP20" i="1" s="1"/>
  <c r="AN20" i="1"/>
  <c r="AL20" i="1"/>
  <c r="AI20" i="1"/>
  <c r="AJ20" i="1" s="1"/>
  <c r="AH20" i="1"/>
  <c r="AF20" i="1"/>
  <c r="AC20" i="1"/>
  <c r="AD20" i="1" s="1"/>
  <c r="AB20" i="1"/>
  <c r="Z20" i="1"/>
  <c r="W20" i="1"/>
  <c r="X20" i="1" s="1"/>
  <c r="V20" i="1"/>
  <c r="T20" i="1"/>
  <c r="Q20" i="1"/>
  <c r="R20" i="1" s="1"/>
  <c r="P20" i="1"/>
  <c r="N20" i="1"/>
  <c r="L20" i="1"/>
  <c r="I20" i="1"/>
  <c r="C20" i="1"/>
  <c r="AO19" i="1"/>
  <c r="AN19" i="1"/>
  <c r="AL19" i="1"/>
  <c r="AI19" i="1"/>
  <c r="AH19" i="1"/>
  <c r="AF19" i="1"/>
  <c r="AC19" i="1"/>
  <c r="AB19" i="1"/>
  <c r="Z19" i="1"/>
  <c r="X19" i="1"/>
  <c r="W19" i="1"/>
  <c r="V19" i="1"/>
  <c r="T19" i="1"/>
  <c r="R19" i="1"/>
  <c r="Q19" i="1"/>
  <c r="P19" i="1"/>
  <c r="N19" i="1"/>
  <c r="L19" i="1"/>
  <c r="AJ19" i="1" s="1"/>
  <c r="I19" i="1"/>
  <c r="C19" i="1"/>
  <c r="AO18" i="1"/>
  <c r="AP18" i="1" s="1"/>
  <c r="AN18" i="1"/>
  <c r="AL18" i="1"/>
  <c r="AI18" i="1"/>
  <c r="AJ18" i="1" s="1"/>
  <c r="AH18" i="1"/>
  <c r="AF18" i="1"/>
  <c r="AC18" i="1"/>
  <c r="AD18" i="1" s="1"/>
  <c r="AB18" i="1"/>
  <c r="Z18" i="1"/>
  <c r="W18" i="1"/>
  <c r="X18" i="1" s="1"/>
  <c r="V18" i="1"/>
  <c r="T18" i="1"/>
  <c r="Q18" i="1"/>
  <c r="R18" i="1" s="1"/>
  <c r="P18" i="1"/>
  <c r="N18" i="1"/>
  <c r="AN18" i="2" s="1"/>
  <c r="L18" i="1"/>
  <c r="I18" i="1"/>
  <c r="C18" i="1"/>
  <c r="AO17" i="1"/>
  <c r="AP17" i="1" s="1"/>
  <c r="AN17" i="1"/>
  <c r="AL17" i="1"/>
  <c r="AI17" i="1"/>
  <c r="AJ17" i="1" s="1"/>
  <c r="AH17" i="1"/>
  <c r="AF17" i="1"/>
  <c r="AC17" i="1"/>
  <c r="AD17" i="1" s="1"/>
  <c r="AB17" i="1"/>
  <c r="Z17" i="1"/>
  <c r="W17" i="1"/>
  <c r="X17" i="1" s="1"/>
  <c r="V17" i="1"/>
  <c r="T17" i="1"/>
  <c r="Q17" i="1"/>
  <c r="R17" i="1" s="1"/>
  <c r="P17" i="1"/>
  <c r="N17" i="1"/>
  <c r="L17" i="1"/>
  <c r="I17" i="1"/>
  <c r="C17" i="1"/>
  <c r="AO16" i="1"/>
  <c r="AP16" i="1" s="1"/>
  <c r="AN16" i="1"/>
  <c r="AL16" i="1"/>
  <c r="AI16" i="1"/>
  <c r="AJ16" i="1" s="1"/>
  <c r="AH16" i="1"/>
  <c r="AF16" i="1"/>
  <c r="AC16" i="1"/>
  <c r="AD16" i="1" s="1"/>
  <c r="AB16" i="1"/>
  <c r="Z16" i="1"/>
  <c r="W16" i="1"/>
  <c r="X16" i="1" s="1"/>
  <c r="V16" i="1"/>
  <c r="T16" i="1"/>
  <c r="Q16" i="1"/>
  <c r="R16" i="1" s="1"/>
  <c r="P16" i="1"/>
  <c r="N16" i="1"/>
  <c r="L16" i="1"/>
  <c r="I16" i="1"/>
  <c r="C16" i="1"/>
  <c r="AO15" i="1"/>
  <c r="AN15" i="1"/>
  <c r="AL15" i="1"/>
  <c r="AI15" i="1"/>
  <c r="AH15" i="1"/>
  <c r="AF15" i="1"/>
  <c r="AC15" i="1"/>
  <c r="AB15" i="1"/>
  <c r="Z15" i="1"/>
  <c r="X15" i="1"/>
  <c r="W15" i="1"/>
  <c r="V15" i="1"/>
  <c r="T15" i="1"/>
  <c r="R15" i="1"/>
  <c r="Q15" i="1"/>
  <c r="P15" i="1"/>
  <c r="N15" i="1"/>
  <c r="L15" i="1"/>
  <c r="AP15" i="1" s="1"/>
  <c r="I15" i="1"/>
  <c r="C15" i="1"/>
  <c r="AO14" i="1"/>
  <c r="AO34" i="1" s="1"/>
  <c r="AP34" i="1" s="1"/>
  <c r="AN14" i="1"/>
  <c r="AL14" i="1"/>
  <c r="AI14" i="1"/>
  <c r="AJ14" i="1" s="1"/>
  <c r="AH14" i="1"/>
  <c r="AF14" i="1"/>
  <c r="AC14" i="1"/>
  <c r="AD14" i="1" s="1"/>
  <c r="AB14" i="1"/>
  <c r="Z14" i="1"/>
  <c r="W14" i="1"/>
  <c r="X14" i="1" s="1"/>
  <c r="V14" i="1"/>
  <c r="T14" i="1"/>
  <c r="Q14" i="1"/>
  <c r="Q34" i="1" s="1"/>
  <c r="R34" i="1" s="1"/>
  <c r="P14" i="1"/>
  <c r="N14" i="1"/>
  <c r="L14" i="1"/>
  <c r="I14" i="1"/>
  <c r="C14" i="1"/>
  <c r="AO13" i="1"/>
  <c r="AP13" i="1" s="1"/>
  <c r="AN13" i="1"/>
  <c r="AL13" i="1"/>
  <c r="AI13" i="1"/>
  <c r="AJ13" i="1" s="1"/>
  <c r="AH13" i="1"/>
  <c r="AF13" i="1"/>
  <c r="AC13" i="1"/>
  <c r="AD13" i="1" s="1"/>
  <c r="AB13" i="1"/>
  <c r="Z13" i="1"/>
  <c r="W13" i="1"/>
  <c r="X13" i="1" s="1"/>
  <c r="V13" i="1"/>
  <c r="T13" i="1"/>
  <c r="Q13" i="1"/>
  <c r="R13" i="1" s="1"/>
  <c r="P13" i="1"/>
  <c r="N13" i="1"/>
  <c r="L13" i="1"/>
  <c r="I13" i="1"/>
  <c r="C13" i="1"/>
  <c r="AO12" i="1"/>
  <c r="AP12" i="1" s="1"/>
  <c r="AN12" i="1"/>
  <c r="AL12" i="1"/>
  <c r="AI12" i="1"/>
  <c r="AJ12" i="1" s="1"/>
  <c r="AH12" i="1"/>
  <c r="AF12" i="1"/>
  <c r="AC12" i="1"/>
  <c r="AD12" i="1" s="1"/>
  <c r="AB12" i="1"/>
  <c r="Z12" i="1"/>
  <c r="W12" i="1"/>
  <c r="X12" i="1" s="1"/>
  <c r="V12" i="1"/>
  <c r="T12" i="1"/>
  <c r="Q12" i="1"/>
  <c r="R12" i="1" s="1"/>
  <c r="P12" i="1"/>
  <c r="N12" i="1"/>
  <c r="AN12" i="2" s="1"/>
  <c r="L12" i="1"/>
  <c r="I12" i="1"/>
  <c r="C12" i="1"/>
  <c r="R5" i="1"/>
  <c r="R4" i="1"/>
  <c r="AP27" i="2" l="1"/>
  <c r="AP14" i="2"/>
  <c r="AP15" i="2"/>
  <c r="AP18" i="2"/>
  <c r="AJ15" i="1"/>
  <c r="AP19" i="1"/>
  <c r="AP22" i="1"/>
  <c r="AP24" i="1"/>
  <c r="AD30" i="1"/>
  <c r="AP30" i="1"/>
  <c r="Y20" i="2"/>
  <c r="AK20" i="2"/>
  <c r="AK30" i="2"/>
  <c r="AE20" i="3"/>
  <c r="Y20" i="3"/>
  <c r="S20" i="3"/>
  <c r="M20" i="3"/>
  <c r="I20" i="3"/>
  <c r="AG29" i="3"/>
  <c r="R14" i="1"/>
  <c r="AP14" i="1"/>
  <c r="R34" i="2"/>
  <c r="X34" i="2"/>
  <c r="Y34" i="2" s="1"/>
  <c r="AD34" i="2"/>
  <c r="AJ34" i="2"/>
  <c r="AP13" i="2"/>
  <c r="AO20" i="2"/>
  <c r="AO22" i="2"/>
  <c r="AP23" i="2"/>
  <c r="AE24" i="2"/>
  <c r="AN30" i="2"/>
  <c r="AO30" i="2"/>
  <c r="AP31" i="2"/>
  <c r="AP32" i="2"/>
  <c r="AN34" i="2"/>
  <c r="AO34" i="2"/>
  <c r="AD15" i="1"/>
  <c r="AJ22" i="1"/>
  <c r="AP22" i="2" s="1"/>
  <c r="AD24" i="1"/>
  <c r="AP24" i="2" s="1"/>
  <c r="AC34" i="1"/>
  <c r="AD34" i="1" s="1"/>
  <c r="AP29" i="2"/>
  <c r="Y30" i="2"/>
  <c r="AP30" i="2" s="1"/>
  <c r="U13" i="3"/>
  <c r="U20" i="3"/>
  <c r="AE29" i="3"/>
  <c r="Y29" i="3"/>
  <c r="S29" i="3"/>
  <c r="M29" i="3"/>
  <c r="I29" i="3"/>
  <c r="W34" i="1"/>
  <c r="X34" i="1" s="1"/>
  <c r="AI34" i="1"/>
  <c r="AJ34" i="1" s="1"/>
  <c r="L34" i="2"/>
  <c r="S12" i="2"/>
  <c r="Y12" i="2"/>
  <c r="AE12" i="2"/>
  <c r="AK12" i="2"/>
  <c r="AN15" i="2"/>
  <c r="AP17" i="2"/>
  <c r="AN24" i="2"/>
  <c r="AO24" i="2"/>
  <c r="AF34" i="3"/>
  <c r="AD19" i="1"/>
  <c r="AP19" i="2" s="1"/>
  <c r="S20" i="2"/>
  <c r="AN22" i="2"/>
  <c r="AP26" i="2"/>
  <c r="S30" i="2"/>
  <c r="AG20" i="3"/>
  <c r="O24" i="3"/>
  <c r="AC25" i="3"/>
  <c r="W25" i="3"/>
  <c r="Q25" i="3"/>
  <c r="K25" i="3"/>
  <c r="I25" i="3"/>
  <c r="O25" i="3" s="1"/>
  <c r="U29" i="3"/>
  <c r="O18" i="4"/>
  <c r="U18" i="4"/>
  <c r="AA18" i="4"/>
  <c r="AO12" i="2"/>
  <c r="AO13" i="2"/>
  <c r="S16" i="2"/>
  <c r="Y16" i="2"/>
  <c r="AE16" i="2"/>
  <c r="AP16" i="2" s="1"/>
  <c r="AN19" i="2"/>
  <c r="AP20" i="2"/>
  <c r="AP21" i="2"/>
  <c r="AO23" i="2"/>
  <c r="AO25" i="2"/>
  <c r="AO28" i="2"/>
  <c r="AO31" i="2"/>
  <c r="G34" i="3"/>
  <c r="K34" i="3" s="1"/>
  <c r="AC13" i="3"/>
  <c r="AE19" i="3"/>
  <c r="Y19" i="3"/>
  <c r="S19" i="3"/>
  <c r="M19" i="3"/>
  <c r="I19" i="3"/>
  <c r="U19" i="3" s="1"/>
  <c r="AA21" i="3"/>
  <c r="AC24" i="3"/>
  <c r="W24" i="3"/>
  <c r="Q24" i="3"/>
  <c r="K24" i="3"/>
  <c r="I24" i="3"/>
  <c r="AA24" i="3" s="1"/>
  <c r="O27" i="3"/>
  <c r="AE28" i="3"/>
  <c r="Y28" i="3"/>
  <c r="S28" i="3"/>
  <c r="M28" i="3"/>
  <c r="I28" i="3"/>
  <c r="U28" i="3"/>
  <c r="AG28" i="3"/>
  <c r="N34" i="4"/>
  <c r="O12" i="4"/>
  <c r="H34" i="3"/>
  <c r="AE34" i="3" s="1"/>
  <c r="N34" i="3"/>
  <c r="T34" i="3"/>
  <c r="Z34" i="3"/>
  <c r="AE13" i="3"/>
  <c r="Y13" i="3"/>
  <c r="S13" i="3"/>
  <c r="M13" i="3"/>
  <c r="W13" i="3"/>
  <c r="AE14" i="3"/>
  <c r="Y14" i="3"/>
  <c r="S14" i="3"/>
  <c r="M14" i="3"/>
  <c r="AE15" i="3"/>
  <c r="Y15" i="3"/>
  <c r="S15" i="3"/>
  <c r="M15" i="3"/>
  <c r="AE16" i="3"/>
  <c r="Y16" i="3"/>
  <c r="S16" i="3"/>
  <c r="M16" i="3"/>
  <c r="AE17" i="3"/>
  <c r="Y17" i="3"/>
  <c r="S17" i="3"/>
  <c r="M17" i="3"/>
  <c r="AE18" i="3"/>
  <c r="Y18" i="3"/>
  <c r="S18" i="3"/>
  <c r="M18" i="3"/>
  <c r="I18" i="3"/>
  <c r="O18" i="3" s="1"/>
  <c r="O20" i="3"/>
  <c r="AA20" i="3"/>
  <c r="O22" i="3"/>
  <c r="U22" i="3"/>
  <c r="AA22" i="3"/>
  <c r="U23" i="3"/>
  <c r="U24" i="3"/>
  <c r="AG24" i="3"/>
  <c r="AA26" i="3"/>
  <c r="AC27" i="3"/>
  <c r="W27" i="3"/>
  <c r="Q27" i="3"/>
  <c r="K27" i="3"/>
  <c r="I27" i="3"/>
  <c r="AA27" i="3" s="1"/>
  <c r="O29" i="3"/>
  <c r="AA29" i="3"/>
  <c r="W34" i="4"/>
  <c r="K34" i="4"/>
  <c r="O14" i="4"/>
  <c r="U14" i="4"/>
  <c r="AA14" i="4"/>
  <c r="W31" i="4"/>
  <c r="Q31" i="4"/>
  <c r="K31" i="4"/>
  <c r="I31" i="4"/>
  <c r="AA31" i="4" s="1"/>
  <c r="S25" i="2"/>
  <c r="Y25" i="2"/>
  <c r="AP25" i="2" s="1"/>
  <c r="AE25" i="2"/>
  <c r="S28" i="2"/>
  <c r="Y28" i="2"/>
  <c r="AE28" i="2"/>
  <c r="AP28" i="2" s="1"/>
  <c r="I12" i="3"/>
  <c r="I13" i="3"/>
  <c r="AA19" i="3"/>
  <c r="AE21" i="3"/>
  <c r="Y21" i="3"/>
  <c r="S21" i="3"/>
  <c r="M21" i="3"/>
  <c r="I21" i="3"/>
  <c r="O21" i="3" s="1"/>
  <c r="U21" i="3"/>
  <c r="AG21" i="3"/>
  <c r="O23" i="3"/>
  <c r="AC26" i="3"/>
  <c r="W26" i="3"/>
  <c r="Q26" i="3"/>
  <c r="K26" i="3"/>
  <c r="I26" i="3"/>
  <c r="U26" i="3" s="1"/>
  <c r="U27" i="3"/>
  <c r="AG27" i="3"/>
  <c r="O28" i="3"/>
  <c r="AA28" i="3"/>
  <c r="AA30" i="3"/>
  <c r="O31" i="3"/>
  <c r="U31" i="3"/>
  <c r="AA31" i="3"/>
  <c r="O32" i="3"/>
  <c r="U32" i="3"/>
  <c r="AA32" i="3"/>
  <c r="Q34" i="3"/>
  <c r="W23" i="4"/>
  <c r="Q23" i="4"/>
  <c r="K23" i="4"/>
  <c r="I23" i="4"/>
  <c r="AA23" i="4" s="1"/>
  <c r="AA25" i="4"/>
  <c r="AA27" i="4"/>
  <c r="M34" i="3"/>
  <c r="AC34" i="3"/>
  <c r="Y12" i="4"/>
  <c r="S12" i="4"/>
  <c r="M12" i="4"/>
  <c r="AA22" i="4"/>
  <c r="U22" i="4"/>
  <c r="O22" i="4"/>
  <c r="W22" i="4"/>
  <c r="Y24" i="4"/>
  <c r="S24" i="4"/>
  <c r="M24" i="4"/>
  <c r="Y26" i="4"/>
  <c r="S26" i="4"/>
  <c r="M26" i="4"/>
  <c r="W32" i="4"/>
  <c r="Q32" i="4"/>
  <c r="K32" i="4"/>
  <c r="I32" i="4"/>
  <c r="O32" i="4" s="1"/>
  <c r="H34" i="4"/>
  <c r="S34" i="4" s="1"/>
  <c r="Y34" i="3"/>
  <c r="I12" i="4"/>
  <c r="Y13" i="4"/>
  <c r="S13" i="4"/>
  <c r="M13" i="4"/>
  <c r="AA15" i="4"/>
  <c r="AA19" i="4"/>
  <c r="Q22" i="4"/>
  <c r="M23" i="4"/>
  <c r="I24" i="4"/>
  <c r="I26" i="4"/>
  <c r="U26" i="4" s="1"/>
  <c r="AA28" i="4"/>
  <c r="O35" i="5"/>
  <c r="AE30" i="3"/>
  <c r="Y30" i="3"/>
  <c r="S30" i="3"/>
  <c r="K22" i="4"/>
  <c r="O23" i="4"/>
  <c r="Y25" i="4"/>
  <c r="S25" i="4"/>
  <c r="M25" i="4"/>
  <c r="Y27" i="4"/>
  <c r="S27" i="4"/>
  <c r="M27" i="4"/>
  <c r="O31" i="4"/>
  <c r="M14" i="4"/>
  <c r="S14" i="4"/>
  <c r="M15" i="4"/>
  <c r="S15" i="4"/>
  <c r="M16" i="4"/>
  <c r="S16" i="4"/>
  <c r="M17" i="4"/>
  <c r="S17" i="4"/>
  <c r="M18" i="4"/>
  <c r="S18" i="4"/>
  <c r="M19" i="4"/>
  <c r="S19" i="4"/>
  <c r="M20" i="4"/>
  <c r="S20" i="4"/>
  <c r="M21" i="4"/>
  <c r="S21" i="4"/>
  <c r="K24" i="4"/>
  <c r="Q24" i="4"/>
  <c r="K25" i="4"/>
  <c r="Q25" i="4"/>
  <c r="K26" i="4"/>
  <c r="Q26" i="4"/>
  <c r="K27" i="4"/>
  <c r="Q27" i="4"/>
  <c r="M28" i="4"/>
  <c r="S28" i="4"/>
  <c r="M29" i="4"/>
  <c r="S29" i="4"/>
  <c r="O13" i="5"/>
  <c r="U13" i="5"/>
  <c r="O17" i="5"/>
  <c r="O21" i="5"/>
  <c r="O25" i="5"/>
  <c r="O29" i="5"/>
  <c r="O30" i="4"/>
  <c r="U30" i="4"/>
  <c r="O14" i="5"/>
  <c r="O18" i="5"/>
  <c r="O22" i="5"/>
  <c r="O26" i="5"/>
  <c r="O30" i="5"/>
  <c r="U23" i="4" l="1"/>
  <c r="AA24" i="4"/>
  <c r="O24" i="4"/>
  <c r="U31" i="4"/>
  <c r="O19" i="3"/>
  <c r="O26" i="3"/>
  <c r="AG25" i="3"/>
  <c r="S34" i="3"/>
  <c r="AP12" i="2"/>
  <c r="S34" i="2"/>
  <c r="Y34" i="4"/>
  <c r="M34" i="4"/>
  <c r="U32" i="4"/>
  <c r="I34" i="4"/>
  <c r="AA12" i="4"/>
  <c r="U12" i="4"/>
  <c r="AA25" i="3"/>
  <c r="AG13" i="3"/>
  <c r="AA13" i="3"/>
  <c r="AA32" i="4"/>
  <c r="AG18" i="3"/>
  <c r="U25" i="3"/>
  <c r="AG19" i="3"/>
  <c r="AG26" i="3"/>
  <c r="AK34" i="2"/>
  <c r="AP34" i="2" s="1"/>
  <c r="AA26" i="4"/>
  <c r="O26" i="4"/>
  <c r="I34" i="3"/>
  <c r="AG34" i="3" s="1"/>
  <c r="AG12" i="3"/>
  <c r="AA12" i="3"/>
  <c r="U12" i="3"/>
  <c r="O12" i="3"/>
  <c r="U18" i="3"/>
  <c r="U24" i="4"/>
  <c r="W34" i="3"/>
  <c r="O13" i="3"/>
  <c r="AA18" i="3"/>
  <c r="AE34" i="2"/>
  <c r="O34" i="3" l="1"/>
  <c r="AA34" i="3"/>
  <c r="AA34" i="4"/>
  <c r="U34" i="4"/>
  <c r="O34" i="4"/>
  <c r="U34" i="3"/>
</calcChain>
</file>

<file path=xl/sharedStrings.xml><?xml version="1.0" encoding="utf-8"?>
<sst xmlns="http://schemas.openxmlformats.org/spreadsheetml/2006/main" count="447" uniqueCount="93">
  <si>
    <t>TABEL 5.1</t>
  </si>
  <si>
    <t>CAKUPAN IMUNISASI LENGKAP 14 ANTIGEN MENURUT JENIS KELAMIN, KECAMATAN, DAN PUSKESMAS (1)</t>
  </si>
  <si>
    <t>KABUPATEN/KOTA</t>
  </si>
  <si>
    <t>TAHUN</t>
  </si>
  <si>
    <t>NO</t>
  </si>
  <si>
    <t>KODE KECAMATAN</t>
  </si>
  <si>
    <t>KECAMATAN</t>
  </si>
  <si>
    <t>KODE PUSKESMAS</t>
  </si>
  <si>
    <t>PUSKESMAS</t>
  </si>
  <si>
    <t>JUMLAH PUSKESMAS</t>
  </si>
  <si>
    <t>JUMLAH BAYI BARU LAHIR</t>
  </si>
  <si>
    <r>
      <rPr>
        <b/>
        <sz val="12"/>
        <color theme="1"/>
        <rFont val="Arial"/>
      </rPr>
      <t xml:space="preserve">JUMLAH BAYI
</t>
    </r>
    <r>
      <rPr>
        <b/>
        <i/>
        <sz val="12"/>
        <color theme="1"/>
        <rFont val="Arial"/>
      </rPr>
      <t>(SURVIVING INFANT)</t>
    </r>
  </si>
  <si>
    <t>BAYI DIIMUNISASI</t>
  </si>
  <si>
    <t>HB0</t>
  </si>
  <si>
    <t>BCG</t>
  </si>
  <si>
    <t>DPT-HB-Hib 1</t>
  </si>
  <si>
    <t>PCV 1</t>
  </si>
  <si>
    <t>bOPV 1*</t>
  </si>
  <si>
    <t>L</t>
  </si>
  <si>
    <t>P</t>
  </si>
  <si>
    <t>L + P</t>
  </si>
  <si>
    <t>L+P</t>
  </si>
  <si>
    <t>JUMLAH</t>
  </si>
  <si>
    <t>%</t>
  </si>
  <si>
    <t>CURUP</t>
  </si>
  <si>
    <t>PERUMNAS</t>
  </si>
  <si>
    <t>KAMPUNG DELIMA</t>
  </si>
  <si>
    <t>CURUP TIMUR</t>
  </si>
  <si>
    <t>TUNAS HARAPAN</t>
  </si>
  <si>
    <t>WATAS MARGA</t>
  </si>
  <si>
    <t>TALANG RIMBO LAMA</t>
  </si>
  <si>
    <t>SIMPANG NANGKA</t>
  </si>
  <si>
    <t>SAMBIREJO</t>
  </si>
  <si>
    <t>SUMBER URIB</t>
  </si>
  <si>
    <t>Bermani Ulu</t>
  </si>
  <si>
    <t>KAMPUNG MELAYU</t>
  </si>
  <si>
    <t>BERMANI ULU</t>
  </si>
  <si>
    <t>Bermani Ulu Raya</t>
  </si>
  <si>
    <t>BANGUN JAYA</t>
  </si>
  <si>
    <t>BERINGIN TIGA</t>
  </si>
  <si>
    <t>SINDANG JATI</t>
  </si>
  <si>
    <t>SINDANG DATARAN</t>
  </si>
  <si>
    <t>binduriang</t>
  </si>
  <si>
    <t>KEPALA CURUP</t>
  </si>
  <si>
    <t>PADANG ULAK TANDING</t>
  </si>
  <si>
    <t>Sindang Beliti Ilir</t>
  </si>
  <si>
    <t>SINDANG BELITI ILIR</t>
  </si>
  <si>
    <t>Sindang Beliti Ulu</t>
  </si>
  <si>
    <t>TANJUNG AGUNG</t>
  </si>
  <si>
    <t>KOTA PADANG</t>
  </si>
  <si>
    <t>TOTAL</t>
  </si>
  <si>
    <t>Sumber: …………….. (sebutkan)</t>
  </si>
  <si>
    <t>Keterangan:</t>
  </si>
  <si>
    <t>*khusus untuk provinsi DIY tdk diberikan bOPV</t>
  </si>
  <si>
    <t>MR = measles rubella</t>
  </si>
  <si>
    <t>TABEL 5.2</t>
  </si>
  <si>
    <t>CAKUPAN IMUNISASI LENGKAP 14 ANTIGEN MENURUT JENIS KELAMIN, KECAMATAN, DAN PUSKESMAS (2)</t>
  </si>
  <si>
    <t>JUMLAH MURID PEREMPUAN KELAS 5</t>
  </si>
  <si>
    <t>Rotavirus 1</t>
  </si>
  <si>
    <t>IPV 1</t>
  </si>
  <si>
    <t>MR1</t>
  </si>
  <si>
    <t>JE</t>
  </si>
  <si>
    <t>HPV</t>
  </si>
  <si>
    <t>IMUNISASI 14 ANTIGEN MENCAPAI TARGET</t>
  </si>
  <si>
    <t>TABEL 5.3</t>
  </si>
  <si>
    <t>CAKUPAN IMUNISASI DPT-HB-Hib 3, POLIO 4*, MR1 DAN IMUNISASI BAYI LENGKAP MENURUT JENIS KELAMIN, KECAMATAN, DAN PUSKESMAS</t>
  </si>
  <si>
    <t>DPT-HB-Hib3</t>
  </si>
  <si>
    <t>POLIO 4*</t>
  </si>
  <si>
    <t>IMUNISASI BAYI LENGKAP</t>
  </si>
  <si>
    <t>*khusus untuk provinsi DIY, diisi dengan imunisasi IPV dosis ke 3</t>
  </si>
  <si>
    <t>TABEL 5.4</t>
  </si>
  <si>
    <t>CAKUPAN IMUNISASI ANTIGEN BARU MENURUT JENIS KELAMIN, KECAMATAN, DAN PUSKESMAS</t>
  </si>
  <si>
    <t>PCV 2</t>
  </si>
  <si>
    <t>RV 3</t>
  </si>
  <si>
    <t>IMUNISASI ANTIGEN BARU*</t>
  </si>
  <si>
    <t>*) Diisi cakupan PCV 2 atau RV3 (pilih angka yang tertinggi untuk diinput di dalam tabel)</t>
  </si>
  <si>
    <t>TABEL 5.5</t>
  </si>
  <si>
    <t>CAKUPAN IMUNISASI LANJUTAN DPT-HB-Hib 4 DAN CAMPAK RUBELA 2 PADA ANAK USIA DIBAWAH DUA TAHUN (BADUTA)</t>
  </si>
  <si>
    <t>MENURUT JENIS KELAMIN, KECAMATAN, DAN PUSKESMAS</t>
  </si>
  <si>
    <t>JUMLAH BADUTA</t>
  </si>
  <si>
    <t>BADUTA DIIMUNISASI</t>
  </si>
  <si>
    <t>DPT-HB-Hib4</t>
  </si>
  <si>
    <t>CAMPAK RUBELA 2</t>
  </si>
  <si>
    <t>Curup</t>
  </si>
  <si>
    <t>Curup Tengah</t>
  </si>
  <si>
    <t>Curup Timur</t>
  </si>
  <si>
    <t>Curup Utara</t>
  </si>
  <si>
    <t>Curup Selatan</t>
  </si>
  <si>
    <t>Selupu Rejang</t>
  </si>
  <si>
    <t>Sindang Kelingi</t>
  </si>
  <si>
    <t>Sindang Dataran</t>
  </si>
  <si>
    <t>Padang Ulak Tanding</t>
  </si>
  <si>
    <t>Kota Padang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</si>
</sst>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1"/>
      <name val="Calibri"/>
    </font>
    <font>
      <b/>
      <i/>
      <sz val="12"/>
      <color theme="1"/>
      <name val="Arial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left" vertical="center"/>
    </xf>
    <xf numFmtId="37" fontId="2" fillId="0" borderId="8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37" fontId="2" fillId="0" borderId="17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37" fontId="1" fillId="0" borderId="23" xfId="0" applyNumberFormat="1" applyFont="1" applyBorder="1" applyAlignment="1">
      <alignment vertical="center"/>
    </xf>
    <xf numFmtId="37" fontId="1" fillId="0" borderId="23" xfId="0" applyNumberFormat="1" applyFont="1" applyBorder="1" applyAlignment="1">
      <alignment horizontal="left" vertical="center"/>
    </xf>
    <xf numFmtId="1" fontId="1" fillId="0" borderId="23" xfId="0" applyNumberFormat="1" applyFont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vertical="center"/>
    </xf>
    <xf numFmtId="37" fontId="1" fillId="0" borderId="26" xfId="0" applyNumberFormat="1" applyFon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65" fontId="2" fillId="0" borderId="23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right" vertical="center"/>
    </xf>
    <xf numFmtId="165" fontId="1" fillId="0" borderId="23" xfId="0" applyNumberFormat="1" applyFont="1" applyBorder="1" applyAlignment="1">
      <alignment vertical="center"/>
    </xf>
    <xf numFmtId="165" fontId="1" fillId="0" borderId="26" xfId="0" applyNumberFormat="1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1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5" fontId="2" fillId="0" borderId="36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0" borderId="33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3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2857\Downloads\20%20Jan%20-%20Juknis%20Profil%20Gabungan%20imunisasi%20(2).xlsx" TargetMode="External"/><Relationship Id="rId1" Type="http://schemas.openxmlformats.org/officeDocument/2006/relationships/externalLinkPath" Target="file:///C:\Users\62857\Downloads\20%20Jan%20-%20Juknis%20Profil%20Gabungan%20imunisas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2857\OneDrive\Documents\epss%202025\Data%20All.xlsx" TargetMode="External"/><Relationship Id="rId1" Type="http://schemas.openxmlformats.org/officeDocument/2006/relationships/externalLinkPath" Target="Data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</sheetNames>
    <sheetDataSet>
      <sheetData sheetId="0"/>
      <sheetData sheetId="1">
        <row r="5">
          <cell r="F5" t="str">
            <v>REJANG LEBONG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Curup</v>
          </cell>
        </row>
        <row r="10">
          <cell r="B10" t="str">
            <v>Curup Tengah</v>
          </cell>
        </row>
        <row r="11">
          <cell r="B11" t="str">
            <v>Curup Tengah</v>
          </cell>
        </row>
        <row r="12">
          <cell r="B12" t="str">
            <v>Curup Timur</v>
          </cell>
        </row>
        <row r="14">
          <cell r="B14" t="str">
            <v>Curup Utara</v>
          </cell>
        </row>
        <row r="15">
          <cell r="B15" t="str">
            <v>Curup Selatan</v>
          </cell>
        </row>
        <row r="16">
          <cell r="B16" t="str">
            <v>Selupu Rejang</v>
          </cell>
        </row>
        <row r="17">
          <cell r="B17" t="str">
            <v>Selupu Rejang</v>
          </cell>
        </row>
        <row r="18">
          <cell r="B18" t="str">
            <v>Selupu Rejang</v>
          </cell>
        </row>
        <row r="19">
          <cell r="B19" t="str">
            <v>Sindang Kelingi</v>
          </cell>
        </row>
        <row r="20">
          <cell r="B20" t="str">
            <v>Sindang Kelingi</v>
          </cell>
        </row>
        <row r="21">
          <cell r="B21" t="str">
            <v>Sindang Dataran</v>
          </cell>
        </row>
        <row r="23">
          <cell r="B23" t="str">
            <v>Padang Ulak Tanding</v>
          </cell>
        </row>
        <row r="26">
          <cell r="B26" t="str">
            <v>Kota Padang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1"/>
      <sheetName val="42"/>
      <sheetName val="43"/>
      <sheetName val="44"/>
      <sheetName val="45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5"/>
      <sheetName val="76"/>
      <sheetName val="7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9AF5-7FF1-47D6-BD16-781CBE9863A8}">
  <sheetPr>
    <tabColor rgb="FFC00000"/>
    <pageSetUpPr fitToPage="1"/>
  </sheetPr>
  <dimension ref="A1:AP1000"/>
  <sheetViews>
    <sheetView tabSelected="1" view="pageBreakPreview" zoomScale="50" zoomScaleNormal="60" zoomScaleSheetLayoutView="50" workbookViewId="0"/>
  </sheetViews>
  <sheetFormatPr defaultColWidth="14.42578125" defaultRowHeight="15" customHeight="1" x14ac:dyDescent="0.25"/>
  <cols>
    <col min="1" max="1" width="5.7109375" customWidth="1"/>
    <col min="2" max="2" width="28" bestFit="1" customWidth="1"/>
    <col min="3" max="3" width="23.5703125" customWidth="1"/>
    <col min="4" max="4" width="28.28515625" bestFit="1" customWidth="1"/>
    <col min="5" max="5" width="26.5703125" customWidth="1"/>
    <col min="6" max="6" width="31.85546875" bestFit="1" customWidth="1"/>
    <col min="7" max="12" width="9.140625" customWidth="1"/>
    <col min="13" max="13" width="10.28515625" customWidth="1"/>
    <col min="14" max="14" width="9.28515625" customWidth="1"/>
    <col min="15" max="15" width="10.7109375" customWidth="1"/>
    <col min="16" max="16" width="9.28515625" customWidth="1"/>
    <col min="17" max="17" width="10.28515625" customWidth="1"/>
    <col min="18" max="18" width="9.28515625" customWidth="1"/>
    <col min="19" max="19" width="9.7109375" customWidth="1"/>
    <col min="20" max="20" width="9.28515625" customWidth="1"/>
    <col min="21" max="21" width="9.7109375" customWidth="1"/>
    <col min="22" max="22" width="9.28515625" customWidth="1"/>
    <col min="23" max="23" width="9.7109375" customWidth="1"/>
    <col min="24" max="24" width="9.28515625" customWidth="1"/>
    <col min="25" max="25" width="10.7109375" customWidth="1"/>
    <col min="26" max="26" width="9.28515625" customWidth="1"/>
    <col min="27" max="27" width="10.28515625" customWidth="1"/>
    <col min="28" max="28" width="9.28515625" customWidth="1"/>
    <col min="29" max="29" width="10.28515625" customWidth="1"/>
    <col min="30" max="30" width="9.28515625" customWidth="1"/>
    <col min="31" max="31" width="9.7109375" customWidth="1"/>
    <col min="32" max="32" width="9.28515625" customWidth="1"/>
    <col min="33" max="33" width="9.7109375" customWidth="1"/>
    <col min="34" max="34" width="9.28515625" customWidth="1"/>
    <col min="35" max="35" width="9.7109375" customWidth="1"/>
    <col min="36" max="36" width="9.28515625" customWidth="1"/>
    <col min="37" max="37" width="9.7109375" customWidth="1"/>
    <col min="38" max="38" width="9.28515625" customWidth="1"/>
    <col min="39" max="39" width="9.7109375" customWidth="1"/>
    <col min="40" max="40" width="9.28515625" customWidth="1"/>
    <col min="41" max="41" width="9.7109375" customWidth="1"/>
    <col min="42" max="42" width="9.28515625" customWidth="1"/>
  </cols>
  <sheetData>
    <row r="1" spans="1:42" ht="15.7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.75" x14ac:dyDescent="0.2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 t="s">
        <v>2</v>
      </c>
      <c r="R4" s="7" t="str">
        <f>'[1]1'!$F$5</f>
        <v>REJANG LEBONG</v>
      </c>
      <c r="S4" s="5"/>
      <c r="T4" s="6"/>
      <c r="U4" s="7"/>
      <c r="V4" s="5"/>
      <c r="W4" s="5"/>
      <c r="X4" s="5"/>
      <c r="Y4" s="8"/>
      <c r="Z4" s="8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8"/>
      <c r="AP4" s="9"/>
    </row>
    <row r="5" spans="1:42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 t="s">
        <v>3</v>
      </c>
      <c r="R5" s="7">
        <f>'[1]1'!$F$6</f>
        <v>2025</v>
      </c>
      <c r="S5" s="5"/>
      <c r="T5" s="6"/>
      <c r="U5" s="7"/>
      <c r="V5" s="5"/>
      <c r="W5" s="5"/>
      <c r="X5" s="5"/>
      <c r="Y5" s="8"/>
      <c r="Z5" s="8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8"/>
      <c r="AO5" s="8"/>
      <c r="AP5" s="9"/>
    </row>
    <row r="6" spans="1:42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9.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2" t="s">
        <v>10</v>
      </c>
      <c r="H7" s="13"/>
      <c r="I7" s="14"/>
      <c r="J7" s="15" t="s">
        <v>11</v>
      </c>
      <c r="K7" s="13"/>
      <c r="L7" s="14"/>
      <c r="M7" s="16" t="s">
        <v>12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8"/>
    </row>
    <row r="8" spans="1:42" ht="19.5" customHeight="1" x14ac:dyDescent="0.25">
      <c r="A8" s="19"/>
      <c r="B8" s="20"/>
      <c r="C8" s="19"/>
      <c r="D8" s="20"/>
      <c r="E8" s="19"/>
      <c r="F8" s="21"/>
      <c r="G8" s="22"/>
      <c r="H8" s="4"/>
      <c r="I8" s="23"/>
      <c r="J8" s="4"/>
      <c r="K8" s="4"/>
      <c r="L8" s="23"/>
      <c r="M8" s="24" t="s">
        <v>13</v>
      </c>
      <c r="N8" s="25"/>
      <c r="O8" s="25"/>
      <c r="P8" s="25"/>
      <c r="Q8" s="25"/>
      <c r="R8" s="26"/>
      <c r="S8" s="24" t="s">
        <v>14</v>
      </c>
      <c r="T8" s="25"/>
      <c r="U8" s="25"/>
      <c r="V8" s="25"/>
      <c r="W8" s="25"/>
      <c r="X8" s="26"/>
      <c r="Y8" s="24" t="s">
        <v>15</v>
      </c>
      <c r="Z8" s="25"/>
      <c r="AA8" s="25"/>
      <c r="AB8" s="25"/>
      <c r="AC8" s="25"/>
      <c r="AD8" s="26"/>
      <c r="AE8" s="24" t="s">
        <v>16</v>
      </c>
      <c r="AF8" s="25"/>
      <c r="AG8" s="25"/>
      <c r="AH8" s="25"/>
      <c r="AI8" s="25"/>
      <c r="AJ8" s="26"/>
      <c r="AK8" s="24" t="s">
        <v>17</v>
      </c>
      <c r="AL8" s="25"/>
      <c r="AM8" s="25"/>
      <c r="AN8" s="25"/>
      <c r="AO8" s="25"/>
      <c r="AP8" s="26"/>
    </row>
    <row r="9" spans="1:42" ht="19.5" customHeight="1" x14ac:dyDescent="0.25">
      <c r="A9" s="19"/>
      <c r="B9" s="20"/>
      <c r="C9" s="19"/>
      <c r="D9" s="20"/>
      <c r="E9" s="19"/>
      <c r="F9" s="21"/>
      <c r="G9" s="27"/>
      <c r="H9" s="28"/>
      <c r="I9" s="29"/>
      <c r="J9" s="28"/>
      <c r="K9" s="28"/>
      <c r="L9" s="29"/>
      <c r="M9" s="24" t="s">
        <v>18</v>
      </c>
      <c r="N9" s="25"/>
      <c r="O9" s="24" t="s">
        <v>19</v>
      </c>
      <c r="P9" s="25"/>
      <c r="Q9" s="24" t="s">
        <v>20</v>
      </c>
      <c r="R9" s="25"/>
      <c r="S9" s="24" t="s">
        <v>18</v>
      </c>
      <c r="T9" s="25"/>
      <c r="U9" s="24" t="s">
        <v>19</v>
      </c>
      <c r="V9" s="26"/>
      <c r="W9" s="24" t="s">
        <v>20</v>
      </c>
      <c r="X9" s="25"/>
      <c r="Y9" s="24" t="s">
        <v>18</v>
      </c>
      <c r="Z9" s="25"/>
      <c r="AA9" s="24" t="s">
        <v>19</v>
      </c>
      <c r="AB9" s="26"/>
      <c r="AC9" s="24" t="s">
        <v>20</v>
      </c>
      <c r="AD9" s="25"/>
      <c r="AE9" s="24" t="s">
        <v>18</v>
      </c>
      <c r="AF9" s="25"/>
      <c r="AG9" s="24" t="s">
        <v>19</v>
      </c>
      <c r="AH9" s="26"/>
      <c r="AI9" s="24" t="s">
        <v>20</v>
      </c>
      <c r="AJ9" s="25"/>
      <c r="AK9" s="24" t="s">
        <v>18</v>
      </c>
      <c r="AL9" s="25"/>
      <c r="AM9" s="24" t="s">
        <v>19</v>
      </c>
      <c r="AN9" s="26"/>
      <c r="AO9" s="24" t="s">
        <v>20</v>
      </c>
      <c r="AP9" s="26"/>
    </row>
    <row r="10" spans="1:42" ht="19.5" customHeight="1" x14ac:dyDescent="0.25">
      <c r="A10" s="30"/>
      <c r="B10" s="31"/>
      <c r="C10" s="30"/>
      <c r="D10" s="31"/>
      <c r="E10" s="30"/>
      <c r="F10" s="32"/>
      <c r="G10" s="33" t="s">
        <v>18</v>
      </c>
      <c r="H10" s="33" t="s">
        <v>19</v>
      </c>
      <c r="I10" s="33" t="s">
        <v>21</v>
      </c>
      <c r="J10" s="33" t="s">
        <v>18</v>
      </c>
      <c r="K10" s="33" t="s">
        <v>19</v>
      </c>
      <c r="L10" s="33" t="s">
        <v>21</v>
      </c>
      <c r="M10" s="33" t="s">
        <v>22</v>
      </c>
      <c r="N10" s="33" t="s">
        <v>23</v>
      </c>
      <c r="O10" s="33" t="s">
        <v>22</v>
      </c>
      <c r="P10" s="33" t="s">
        <v>23</v>
      </c>
      <c r="Q10" s="33" t="s">
        <v>22</v>
      </c>
      <c r="R10" s="33" t="s">
        <v>23</v>
      </c>
      <c r="S10" s="33" t="s">
        <v>22</v>
      </c>
      <c r="T10" s="33" t="s">
        <v>23</v>
      </c>
      <c r="U10" s="33" t="s">
        <v>22</v>
      </c>
      <c r="V10" s="34" t="s">
        <v>23</v>
      </c>
      <c r="W10" s="33" t="s">
        <v>22</v>
      </c>
      <c r="X10" s="33" t="s">
        <v>23</v>
      </c>
      <c r="Y10" s="33" t="s">
        <v>22</v>
      </c>
      <c r="Z10" s="33" t="s">
        <v>23</v>
      </c>
      <c r="AA10" s="33" t="s">
        <v>22</v>
      </c>
      <c r="AB10" s="34" t="s">
        <v>23</v>
      </c>
      <c r="AC10" s="33" t="s">
        <v>22</v>
      </c>
      <c r="AD10" s="33" t="s">
        <v>23</v>
      </c>
      <c r="AE10" s="33" t="s">
        <v>22</v>
      </c>
      <c r="AF10" s="33" t="s">
        <v>23</v>
      </c>
      <c r="AG10" s="33" t="s">
        <v>22</v>
      </c>
      <c r="AH10" s="34" t="s">
        <v>23</v>
      </c>
      <c r="AI10" s="33" t="s">
        <v>22</v>
      </c>
      <c r="AJ10" s="33" t="s">
        <v>23</v>
      </c>
      <c r="AK10" s="33" t="s">
        <v>22</v>
      </c>
      <c r="AL10" s="33" t="s">
        <v>23</v>
      </c>
      <c r="AM10" s="33" t="s">
        <v>22</v>
      </c>
      <c r="AN10" s="34" t="s">
        <v>23</v>
      </c>
      <c r="AO10" s="33" t="s">
        <v>22</v>
      </c>
      <c r="AP10" s="33" t="s">
        <v>23</v>
      </c>
    </row>
    <row r="11" spans="1:42" ht="19.5" customHeight="1" x14ac:dyDescent="0.25">
      <c r="A11" s="35">
        <v>1</v>
      </c>
      <c r="B11" s="36">
        <v>2</v>
      </c>
      <c r="C11" s="35">
        <v>3</v>
      </c>
      <c r="D11" s="35">
        <v>4</v>
      </c>
      <c r="E11" s="35">
        <v>5</v>
      </c>
      <c r="F11" s="35">
        <v>6</v>
      </c>
      <c r="G11" s="36">
        <v>7</v>
      </c>
      <c r="H11" s="35">
        <v>8</v>
      </c>
      <c r="I11" s="35">
        <v>9</v>
      </c>
      <c r="J11" s="35">
        <v>10</v>
      </c>
      <c r="K11" s="35">
        <v>11</v>
      </c>
      <c r="L11" s="36">
        <v>12</v>
      </c>
      <c r="M11" s="35">
        <v>13</v>
      </c>
      <c r="N11" s="35">
        <v>14</v>
      </c>
      <c r="O11" s="35">
        <v>15</v>
      </c>
      <c r="P11" s="35">
        <v>16</v>
      </c>
      <c r="Q11" s="36">
        <v>17</v>
      </c>
      <c r="R11" s="35">
        <v>18</v>
      </c>
      <c r="S11" s="35">
        <v>19</v>
      </c>
      <c r="T11" s="35">
        <v>20</v>
      </c>
      <c r="U11" s="35">
        <v>21</v>
      </c>
      <c r="V11" s="36">
        <v>22</v>
      </c>
      <c r="W11" s="35">
        <v>23</v>
      </c>
      <c r="X11" s="35">
        <v>24</v>
      </c>
      <c r="Y11" s="35">
        <v>25</v>
      </c>
      <c r="Z11" s="35">
        <v>26</v>
      </c>
      <c r="AA11" s="36">
        <v>27</v>
      </c>
      <c r="AB11" s="35">
        <v>28</v>
      </c>
      <c r="AC11" s="35">
        <v>29</v>
      </c>
      <c r="AD11" s="35">
        <v>30</v>
      </c>
      <c r="AE11" s="35">
        <v>31</v>
      </c>
      <c r="AF11" s="36">
        <v>32</v>
      </c>
      <c r="AG11" s="35">
        <v>33</v>
      </c>
      <c r="AH11" s="35">
        <v>34</v>
      </c>
      <c r="AI11" s="35">
        <v>35</v>
      </c>
      <c r="AJ11" s="35">
        <v>36</v>
      </c>
      <c r="AK11" s="36">
        <v>37</v>
      </c>
      <c r="AL11" s="35">
        <v>38</v>
      </c>
      <c r="AM11" s="35">
        <v>39</v>
      </c>
      <c r="AN11" s="35">
        <v>40</v>
      </c>
      <c r="AO11" s="35">
        <v>41</v>
      </c>
      <c r="AP11" s="36">
        <v>42</v>
      </c>
    </row>
    <row r="12" spans="1:42" ht="19.5" customHeight="1" x14ac:dyDescent="0.25">
      <c r="A12" s="37">
        <v>1</v>
      </c>
      <c r="B12" s="38">
        <v>170209</v>
      </c>
      <c r="C12" s="39" t="str">
        <f>'[1]11'!B9</f>
        <v>Curup</v>
      </c>
      <c r="D12" s="40">
        <v>17020200009</v>
      </c>
      <c r="E12" s="41" t="s">
        <v>24</v>
      </c>
      <c r="F12" s="41">
        <v>1</v>
      </c>
      <c r="G12" s="42">
        <v>327.89959999999996</v>
      </c>
      <c r="H12" s="42">
        <v>319.10040000000004</v>
      </c>
      <c r="I12" s="41">
        <f>G12+H12</f>
        <v>647</v>
      </c>
      <c r="J12" s="42">
        <v>327.89959999999996</v>
      </c>
      <c r="K12" s="42">
        <v>319.10040000000004</v>
      </c>
      <c r="L12" s="41">
        <f t="shared" ref="L12:L32" si="0">J12+K12</f>
        <v>647</v>
      </c>
      <c r="M12" s="43">
        <v>395</v>
      </c>
      <c r="N12" s="44">
        <f t="shared" ref="N12:N32" si="1">M12/G12*100</f>
        <v>120.46370291394075</v>
      </c>
      <c r="O12" s="43">
        <v>394</v>
      </c>
      <c r="P12" s="44">
        <f t="shared" ref="P12:P32" si="2">O12/H12*100</f>
        <v>123.47211097196993</v>
      </c>
      <c r="Q12" s="43">
        <f t="shared" ref="Q12:Q32" si="3">SUM(M12,O12)</f>
        <v>789</v>
      </c>
      <c r="R12" s="44">
        <f t="shared" ref="R12:R32" si="4">Q12/I12*100</f>
        <v>121.94744976816074</v>
      </c>
      <c r="S12" s="44">
        <v>359</v>
      </c>
      <c r="T12" s="44">
        <f t="shared" ref="T12:T32" si="5">S12/G12*100</f>
        <v>109.48473252178412</v>
      </c>
      <c r="U12" s="45">
        <v>396</v>
      </c>
      <c r="V12" s="44">
        <f t="shared" ref="V12:V32" si="6">U12/H12*100</f>
        <v>124.09887295659922</v>
      </c>
      <c r="W12" s="45">
        <f t="shared" ref="W12:W32" si="7">SUM(S12,U12)</f>
        <v>755</v>
      </c>
      <c r="X12" s="44">
        <f>W12/I12*100</f>
        <v>116.69242658423494</v>
      </c>
      <c r="Y12" s="43">
        <v>325</v>
      </c>
      <c r="Z12" s="44">
        <f t="shared" ref="Z12:Z32" si="8">Y12/J12*100</f>
        <v>99.11570492919175</v>
      </c>
      <c r="AA12" s="43">
        <v>350</v>
      </c>
      <c r="AB12" s="46">
        <f t="shared" ref="AB12:AB32" si="9">AA12/K12*100</f>
        <v>109.68334731012557</v>
      </c>
      <c r="AC12" s="43">
        <f t="shared" ref="AC12:AC32" si="10">SUM(Y12,AA12)</f>
        <v>675</v>
      </c>
      <c r="AD12" s="44">
        <f t="shared" ref="AD12:AD32" si="11">AC12/L12*100</f>
        <v>104.32766615146831</v>
      </c>
      <c r="AE12" s="45">
        <v>299</v>
      </c>
      <c r="AF12" s="44">
        <f t="shared" ref="AF12:AF32" si="12">AE12/J12*100</f>
        <v>91.18644853485641</v>
      </c>
      <c r="AG12" s="45">
        <v>286</v>
      </c>
      <c r="AH12" s="44">
        <f t="shared" ref="AH12:AH32" si="13">AG12/K12*100</f>
        <v>89.626963801988325</v>
      </c>
      <c r="AI12" s="45">
        <f t="shared" ref="AI12:AI32" si="14">SUM(AE12,AG12)</f>
        <v>585</v>
      </c>
      <c r="AJ12" s="44">
        <f t="shared" ref="AJ12:AJ32" si="15">AI12/L12*100</f>
        <v>90.417310664605878</v>
      </c>
      <c r="AK12" s="45">
        <v>384</v>
      </c>
      <c r="AL12" s="44">
        <f t="shared" ref="AL12:AL32" si="16">AK12/J12*100</f>
        <v>117.10901751633733</v>
      </c>
      <c r="AM12" s="45">
        <v>382</v>
      </c>
      <c r="AN12" s="44">
        <f t="shared" ref="AN12:AN32" si="17">AM12/K12*100</f>
        <v>119.7115390641942</v>
      </c>
      <c r="AO12" s="45">
        <f t="shared" ref="AO12:AO32" si="18">SUM(AK12,AM12)</f>
        <v>766</v>
      </c>
      <c r="AP12" s="44">
        <f t="shared" ref="AP12:AP32" si="19">AO12/L12*100</f>
        <v>118.39258114374034</v>
      </c>
    </row>
    <row r="13" spans="1:42" ht="19.5" customHeight="1" x14ac:dyDescent="0.25">
      <c r="A13" s="47">
        <v>2</v>
      </c>
      <c r="B13" s="38">
        <v>170219</v>
      </c>
      <c r="C13" s="39" t="str">
        <f>'[1]11'!B10</f>
        <v>Curup Tengah</v>
      </c>
      <c r="D13" s="48">
        <v>17020200017</v>
      </c>
      <c r="E13" s="41" t="s">
        <v>25</v>
      </c>
      <c r="F13" s="41">
        <v>1</v>
      </c>
      <c r="G13" s="42">
        <v>330.43360000000001</v>
      </c>
      <c r="H13" s="42">
        <v>321.56639999999999</v>
      </c>
      <c r="I13" s="41">
        <f t="shared" ref="I13:I32" si="20">G13+H13</f>
        <v>652</v>
      </c>
      <c r="J13" s="42">
        <v>330.43360000000001</v>
      </c>
      <c r="K13" s="42">
        <v>321.56639999999999</v>
      </c>
      <c r="L13" s="41">
        <f t="shared" si="0"/>
        <v>652</v>
      </c>
      <c r="M13" s="43">
        <v>329</v>
      </c>
      <c r="N13" s="44">
        <f t="shared" si="1"/>
        <v>99.566145815679761</v>
      </c>
      <c r="O13" s="43">
        <v>333</v>
      </c>
      <c r="P13" s="44">
        <f t="shared" si="2"/>
        <v>103.55559536070933</v>
      </c>
      <c r="Q13" s="43">
        <f t="shared" si="3"/>
        <v>662</v>
      </c>
      <c r="R13" s="44">
        <f t="shared" si="4"/>
        <v>101.53374233128834</v>
      </c>
      <c r="S13" s="44">
        <v>270</v>
      </c>
      <c r="T13" s="44">
        <f t="shared" si="5"/>
        <v>81.710818754509233</v>
      </c>
      <c r="U13" s="45">
        <v>273</v>
      </c>
      <c r="V13" s="44">
        <f t="shared" si="6"/>
        <v>84.896929529950896</v>
      </c>
      <c r="W13" s="45">
        <f t="shared" si="7"/>
        <v>543</v>
      </c>
      <c r="X13" s="44">
        <f t="shared" ref="X13:X34" si="21">W13/I13*100</f>
        <v>83.282208588957047</v>
      </c>
      <c r="Y13" s="43">
        <v>234</v>
      </c>
      <c r="Z13" s="44">
        <f t="shared" si="8"/>
        <v>70.81604292057466</v>
      </c>
      <c r="AA13" s="43">
        <v>221</v>
      </c>
      <c r="AB13" s="46">
        <f t="shared" si="9"/>
        <v>68.726085809960253</v>
      </c>
      <c r="AC13" s="43">
        <f t="shared" si="10"/>
        <v>455</v>
      </c>
      <c r="AD13" s="44">
        <f t="shared" si="11"/>
        <v>69.785276073619627</v>
      </c>
      <c r="AE13" s="45">
        <v>209</v>
      </c>
      <c r="AF13" s="44">
        <f t="shared" si="12"/>
        <v>63.250226369231214</v>
      </c>
      <c r="AG13" s="45">
        <v>215</v>
      </c>
      <c r="AH13" s="44">
        <f t="shared" si="13"/>
        <v>66.860219226884396</v>
      </c>
      <c r="AI13" s="45">
        <f t="shared" si="14"/>
        <v>424</v>
      </c>
      <c r="AJ13" s="44">
        <f t="shared" si="15"/>
        <v>65.030674846625772</v>
      </c>
      <c r="AK13" s="45">
        <v>270</v>
      </c>
      <c r="AL13" s="44">
        <f t="shared" si="16"/>
        <v>81.710818754509233</v>
      </c>
      <c r="AM13" s="45">
        <v>281</v>
      </c>
      <c r="AN13" s="44">
        <f t="shared" si="17"/>
        <v>87.38475164071869</v>
      </c>
      <c r="AO13" s="45">
        <f t="shared" si="18"/>
        <v>551</v>
      </c>
      <c r="AP13" s="44">
        <f t="shared" si="19"/>
        <v>84.509202453987726</v>
      </c>
    </row>
    <row r="14" spans="1:42" ht="19.5" customHeight="1" x14ac:dyDescent="0.25">
      <c r="A14" s="47">
        <v>3</v>
      </c>
      <c r="B14" s="38">
        <v>170219</v>
      </c>
      <c r="C14" s="39" t="str">
        <f>'[1]11'!B11</f>
        <v>Curup Tengah</v>
      </c>
      <c r="D14" s="48">
        <v>17020200019</v>
      </c>
      <c r="E14" s="41" t="s">
        <v>26</v>
      </c>
      <c r="F14" s="41">
        <v>1</v>
      </c>
      <c r="G14" s="42">
        <v>119.098</v>
      </c>
      <c r="H14" s="42">
        <v>115.902</v>
      </c>
      <c r="I14" s="41">
        <f t="shared" si="20"/>
        <v>235</v>
      </c>
      <c r="J14" s="42">
        <v>119.098</v>
      </c>
      <c r="K14" s="42">
        <v>115.902</v>
      </c>
      <c r="L14" s="41">
        <f t="shared" si="0"/>
        <v>235</v>
      </c>
      <c r="M14" s="43">
        <v>32</v>
      </c>
      <c r="N14" s="44">
        <f t="shared" si="1"/>
        <v>26.8686291961242</v>
      </c>
      <c r="O14" s="43">
        <v>43</v>
      </c>
      <c r="P14" s="44">
        <f t="shared" si="2"/>
        <v>37.100308881641389</v>
      </c>
      <c r="Q14" s="43">
        <f t="shared" si="3"/>
        <v>75</v>
      </c>
      <c r="R14" s="44">
        <f t="shared" si="4"/>
        <v>31.914893617021278</v>
      </c>
      <c r="S14" s="44">
        <v>56</v>
      </c>
      <c r="T14" s="44">
        <f t="shared" si="5"/>
        <v>47.020101093217356</v>
      </c>
      <c r="U14" s="45">
        <v>65</v>
      </c>
      <c r="V14" s="44">
        <f t="shared" si="6"/>
        <v>56.081862262946281</v>
      </c>
      <c r="W14" s="45">
        <f t="shared" si="7"/>
        <v>121</v>
      </c>
      <c r="X14" s="44">
        <f t="shared" si="21"/>
        <v>51.489361702127653</v>
      </c>
      <c r="Y14" s="43">
        <v>68</v>
      </c>
      <c r="Z14" s="44">
        <f t="shared" si="8"/>
        <v>57.095837041763929</v>
      </c>
      <c r="AA14" s="43">
        <v>66</v>
      </c>
      <c r="AB14" s="46">
        <f t="shared" si="9"/>
        <v>56.944660143914682</v>
      </c>
      <c r="AC14" s="43">
        <f t="shared" si="10"/>
        <v>134</v>
      </c>
      <c r="AD14" s="44">
        <f t="shared" si="11"/>
        <v>57.021276595744688</v>
      </c>
      <c r="AE14" s="45">
        <v>63</v>
      </c>
      <c r="AF14" s="44">
        <f t="shared" si="12"/>
        <v>52.897613729869519</v>
      </c>
      <c r="AG14" s="45">
        <v>65</v>
      </c>
      <c r="AH14" s="44">
        <f t="shared" si="13"/>
        <v>56.081862262946281</v>
      </c>
      <c r="AI14" s="45">
        <f t="shared" si="14"/>
        <v>128</v>
      </c>
      <c r="AJ14" s="44">
        <f t="shared" si="15"/>
        <v>54.468085106382979</v>
      </c>
      <c r="AK14" s="45">
        <v>62</v>
      </c>
      <c r="AL14" s="44">
        <f t="shared" si="16"/>
        <v>52.057969067490639</v>
      </c>
      <c r="AM14" s="45">
        <v>70</v>
      </c>
      <c r="AN14" s="44">
        <f t="shared" si="17"/>
        <v>60.3958516677883</v>
      </c>
      <c r="AO14" s="45">
        <f t="shared" si="18"/>
        <v>132</v>
      </c>
      <c r="AP14" s="44">
        <f t="shared" si="19"/>
        <v>56.170212765957451</v>
      </c>
    </row>
    <row r="15" spans="1:42" ht="19.5" customHeight="1" x14ac:dyDescent="0.25">
      <c r="A15" s="47">
        <v>4</v>
      </c>
      <c r="B15" s="38">
        <v>170217</v>
      </c>
      <c r="C15" s="39" t="str">
        <f>'[1]11'!B12</f>
        <v>Curup Timur</v>
      </c>
      <c r="D15" s="48">
        <v>17020200021</v>
      </c>
      <c r="E15" s="41" t="s">
        <v>27</v>
      </c>
      <c r="F15" s="41">
        <v>1</v>
      </c>
      <c r="G15" s="42">
        <v>95.785200000000003</v>
      </c>
      <c r="H15" s="42">
        <v>93.214799999999997</v>
      </c>
      <c r="I15" s="41">
        <f t="shared" si="20"/>
        <v>189</v>
      </c>
      <c r="J15" s="42">
        <v>95.785200000000003</v>
      </c>
      <c r="K15" s="42">
        <v>93.214799999999997</v>
      </c>
      <c r="L15" s="41">
        <f t="shared" si="0"/>
        <v>189</v>
      </c>
      <c r="M15" s="43">
        <v>66</v>
      </c>
      <c r="N15" s="44">
        <f t="shared" si="1"/>
        <v>68.9041730872828</v>
      </c>
      <c r="O15" s="43">
        <v>63</v>
      </c>
      <c r="P15" s="44">
        <f t="shared" si="2"/>
        <v>67.585834009191686</v>
      </c>
      <c r="Q15" s="43">
        <f t="shared" si="3"/>
        <v>129</v>
      </c>
      <c r="R15" s="44">
        <f t="shared" si="4"/>
        <v>68.253968253968253</v>
      </c>
      <c r="S15" s="44">
        <v>51</v>
      </c>
      <c r="T15" s="44">
        <f t="shared" si="5"/>
        <v>53.24413374926398</v>
      </c>
      <c r="U15" s="45">
        <v>33</v>
      </c>
      <c r="V15" s="44">
        <f t="shared" si="6"/>
        <v>35.40210352862421</v>
      </c>
      <c r="W15" s="45">
        <f t="shared" si="7"/>
        <v>84</v>
      </c>
      <c r="X15" s="44">
        <f t="shared" si="21"/>
        <v>44.444444444444443</v>
      </c>
      <c r="Y15" s="43">
        <v>53</v>
      </c>
      <c r="Z15" s="44">
        <f t="shared" si="8"/>
        <v>55.33213899433315</v>
      </c>
      <c r="AA15" s="43">
        <v>45</v>
      </c>
      <c r="AB15" s="46">
        <f t="shared" si="9"/>
        <v>48.275595720851193</v>
      </c>
      <c r="AC15" s="43">
        <f t="shared" si="10"/>
        <v>98</v>
      </c>
      <c r="AD15" s="44">
        <f t="shared" si="11"/>
        <v>51.851851851851848</v>
      </c>
      <c r="AE15" s="45">
        <v>53</v>
      </c>
      <c r="AF15" s="44">
        <f t="shared" si="12"/>
        <v>55.33213899433315</v>
      </c>
      <c r="AG15" s="45">
        <v>47</v>
      </c>
      <c r="AH15" s="44">
        <f t="shared" si="13"/>
        <v>50.421177752889022</v>
      </c>
      <c r="AI15" s="45">
        <f t="shared" si="14"/>
        <v>100</v>
      </c>
      <c r="AJ15" s="44">
        <f t="shared" si="15"/>
        <v>52.910052910052904</v>
      </c>
      <c r="AK15" s="45">
        <v>44</v>
      </c>
      <c r="AL15" s="44">
        <f t="shared" si="16"/>
        <v>45.936115391521867</v>
      </c>
      <c r="AM15" s="45">
        <v>37</v>
      </c>
      <c r="AN15" s="44">
        <f t="shared" si="17"/>
        <v>39.693267592699868</v>
      </c>
      <c r="AO15" s="45">
        <f t="shared" si="18"/>
        <v>81</v>
      </c>
      <c r="AP15" s="44">
        <f t="shared" si="19"/>
        <v>42.857142857142854</v>
      </c>
    </row>
    <row r="16" spans="1:42" ht="19.5" customHeight="1" x14ac:dyDescent="0.25">
      <c r="A16" s="47">
        <v>5</v>
      </c>
      <c r="B16" s="38">
        <v>170216</v>
      </c>
      <c r="C16" s="39" t="str">
        <f>'[1]11'!B14</f>
        <v>Curup Utara</v>
      </c>
      <c r="D16" s="48">
        <v>17020200020</v>
      </c>
      <c r="E16" s="41" t="s">
        <v>28</v>
      </c>
      <c r="F16" s="41">
        <v>1</v>
      </c>
      <c r="G16" s="42">
        <v>119.6048</v>
      </c>
      <c r="H16" s="42">
        <v>116.3952</v>
      </c>
      <c r="I16" s="41">
        <f t="shared" si="20"/>
        <v>236</v>
      </c>
      <c r="J16" s="42">
        <v>119.6048</v>
      </c>
      <c r="K16" s="42">
        <v>116.3952</v>
      </c>
      <c r="L16" s="41">
        <f t="shared" si="0"/>
        <v>236</v>
      </c>
      <c r="M16" s="43">
        <v>129</v>
      </c>
      <c r="N16" s="44">
        <f t="shared" si="1"/>
        <v>107.8552031356601</v>
      </c>
      <c r="O16" s="43">
        <v>86</v>
      </c>
      <c r="P16" s="44">
        <f t="shared" si="2"/>
        <v>73.886208365980721</v>
      </c>
      <c r="Q16" s="43">
        <f t="shared" si="3"/>
        <v>215</v>
      </c>
      <c r="R16" s="44">
        <f t="shared" si="4"/>
        <v>91.101694915254242</v>
      </c>
      <c r="S16" s="44">
        <v>124</v>
      </c>
      <c r="T16" s="44">
        <f t="shared" si="5"/>
        <v>103.67476890559577</v>
      </c>
      <c r="U16" s="45">
        <v>105</v>
      </c>
      <c r="V16" s="44">
        <f t="shared" si="6"/>
        <v>90.209905563115996</v>
      </c>
      <c r="W16" s="45">
        <f t="shared" si="7"/>
        <v>229</v>
      </c>
      <c r="X16" s="44">
        <f t="shared" si="21"/>
        <v>97.033898305084747</v>
      </c>
      <c r="Y16" s="43">
        <v>137</v>
      </c>
      <c r="Z16" s="44">
        <f t="shared" si="8"/>
        <v>114.54389790376307</v>
      </c>
      <c r="AA16" s="43">
        <v>102</v>
      </c>
      <c r="AB16" s="46">
        <f t="shared" si="9"/>
        <v>87.632479689884107</v>
      </c>
      <c r="AC16" s="43">
        <f t="shared" si="10"/>
        <v>239</v>
      </c>
      <c r="AD16" s="44">
        <f t="shared" si="11"/>
        <v>101.27118644067797</v>
      </c>
      <c r="AE16" s="45">
        <v>137</v>
      </c>
      <c r="AF16" s="44">
        <f t="shared" si="12"/>
        <v>114.54389790376307</v>
      </c>
      <c r="AG16" s="45">
        <v>102</v>
      </c>
      <c r="AH16" s="44">
        <f t="shared" si="13"/>
        <v>87.632479689884107</v>
      </c>
      <c r="AI16" s="45">
        <f t="shared" si="14"/>
        <v>239</v>
      </c>
      <c r="AJ16" s="44">
        <f t="shared" si="15"/>
        <v>101.27118644067797</v>
      </c>
      <c r="AK16" s="45">
        <v>123</v>
      </c>
      <c r="AL16" s="44">
        <f t="shared" si="16"/>
        <v>102.83868205958288</v>
      </c>
      <c r="AM16" s="45">
        <v>105</v>
      </c>
      <c r="AN16" s="44">
        <f t="shared" si="17"/>
        <v>90.209905563115996</v>
      </c>
      <c r="AO16" s="45">
        <f t="shared" si="18"/>
        <v>228</v>
      </c>
      <c r="AP16" s="44">
        <f t="shared" si="19"/>
        <v>96.610169491525426</v>
      </c>
    </row>
    <row r="17" spans="1:42" ht="19.5" customHeight="1" x14ac:dyDescent="0.25">
      <c r="A17" s="47">
        <v>6</v>
      </c>
      <c r="B17" s="38">
        <v>170218</v>
      </c>
      <c r="C17" s="39" t="str">
        <f>'[1]11'!B15</f>
        <v>Curup Selatan</v>
      </c>
      <c r="D17" s="48">
        <v>17020200015</v>
      </c>
      <c r="E17" s="41" t="s">
        <v>29</v>
      </c>
      <c r="F17" s="41">
        <v>1</v>
      </c>
      <c r="G17" s="42">
        <v>70.4452</v>
      </c>
      <c r="H17" s="42">
        <v>68.5548</v>
      </c>
      <c r="I17" s="41">
        <f t="shared" si="20"/>
        <v>139</v>
      </c>
      <c r="J17" s="42">
        <v>70.4452</v>
      </c>
      <c r="K17" s="42">
        <v>68.5548</v>
      </c>
      <c r="L17" s="41">
        <f t="shared" si="0"/>
        <v>139</v>
      </c>
      <c r="M17" s="43">
        <v>66</v>
      </c>
      <c r="N17" s="44">
        <f t="shared" si="1"/>
        <v>93.689846859686682</v>
      </c>
      <c r="O17" s="43">
        <v>51</v>
      </c>
      <c r="P17" s="44">
        <f t="shared" si="2"/>
        <v>74.39304031227573</v>
      </c>
      <c r="Q17" s="43">
        <f t="shared" si="3"/>
        <v>117</v>
      </c>
      <c r="R17" s="44">
        <f t="shared" si="4"/>
        <v>84.172661870503589</v>
      </c>
      <c r="S17" s="44">
        <v>71</v>
      </c>
      <c r="T17" s="44">
        <f t="shared" si="5"/>
        <v>100.78756253087506</v>
      </c>
      <c r="U17" s="45">
        <v>56</v>
      </c>
      <c r="V17" s="44">
        <f t="shared" si="6"/>
        <v>81.686475637008641</v>
      </c>
      <c r="W17" s="45">
        <f t="shared" si="7"/>
        <v>127</v>
      </c>
      <c r="X17" s="44">
        <f t="shared" si="21"/>
        <v>91.366906474820141</v>
      </c>
      <c r="Y17" s="43">
        <v>60</v>
      </c>
      <c r="Z17" s="44">
        <f t="shared" si="8"/>
        <v>85.172588054260615</v>
      </c>
      <c r="AA17" s="43">
        <v>56</v>
      </c>
      <c r="AB17" s="46">
        <f t="shared" si="9"/>
        <v>81.686475637008641</v>
      </c>
      <c r="AC17" s="43">
        <f t="shared" si="10"/>
        <v>116</v>
      </c>
      <c r="AD17" s="44">
        <f t="shared" si="11"/>
        <v>83.453237410071949</v>
      </c>
      <c r="AE17" s="45">
        <v>51</v>
      </c>
      <c r="AF17" s="44">
        <f t="shared" si="12"/>
        <v>72.396699846121521</v>
      </c>
      <c r="AG17" s="45">
        <v>48</v>
      </c>
      <c r="AH17" s="44">
        <f t="shared" si="13"/>
        <v>70.01697911743598</v>
      </c>
      <c r="AI17" s="45">
        <f t="shared" si="14"/>
        <v>99</v>
      </c>
      <c r="AJ17" s="44">
        <f t="shared" si="15"/>
        <v>71.223021582733821</v>
      </c>
      <c r="AK17" s="45">
        <v>73</v>
      </c>
      <c r="AL17" s="44">
        <f t="shared" si="16"/>
        <v>103.62664879935042</v>
      </c>
      <c r="AM17" s="45">
        <v>60</v>
      </c>
      <c r="AN17" s="44">
        <f t="shared" si="17"/>
        <v>87.521223896794979</v>
      </c>
      <c r="AO17" s="45">
        <f t="shared" si="18"/>
        <v>133</v>
      </c>
      <c r="AP17" s="44">
        <f t="shared" si="19"/>
        <v>95.683453237410077</v>
      </c>
    </row>
    <row r="18" spans="1:42" ht="19.5" customHeight="1" x14ac:dyDescent="0.25">
      <c r="A18" s="47">
        <v>7</v>
      </c>
      <c r="B18" s="38">
        <v>170219</v>
      </c>
      <c r="C18" s="39" t="str">
        <f>'[1]11'!B11</f>
        <v>Curup Tengah</v>
      </c>
      <c r="D18" s="48">
        <v>17020200017</v>
      </c>
      <c r="E18" s="41" t="s">
        <v>30</v>
      </c>
      <c r="F18" s="41">
        <v>1</v>
      </c>
      <c r="G18" s="42">
        <v>112.00280000000001</v>
      </c>
      <c r="H18" s="42">
        <v>108.99719999999999</v>
      </c>
      <c r="I18" s="41">
        <f t="shared" si="20"/>
        <v>221</v>
      </c>
      <c r="J18" s="45">
        <v>112.00280000000001</v>
      </c>
      <c r="K18" s="42">
        <v>108.99719999999999</v>
      </c>
      <c r="L18" s="41">
        <f t="shared" si="0"/>
        <v>221</v>
      </c>
      <c r="M18" s="43">
        <v>80</v>
      </c>
      <c r="N18" s="44">
        <f t="shared" si="1"/>
        <v>71.426785758927451</v>
      </c>
      <c r="O18" s="43">
        <v>67</v>
      </c>
      <c r="P18" s="44">
        <f t="shared" si="2"/>
        <v>61.46946894048655</v>
      </c>
      <c r="Q18" s="43">
        <f t="shared" si="3"/>
        <v>147</v>
      </c>
      <c r="R18" s="44">
        <f t="shared" si="4"/>
        <v>66.515837104072389</v>
      </c>
      <c r="S18" s="44">
        <v>97</v>
      </c>
      <c r="T18" s="44">
        <f t="shared" si="5"/>
        <v>86.604977732699524</v>
      </c>
      <c r="U18" s="45">
        <v>88</v>
      </c>
      <c r="V18" s="44">
        <f t="shared" si="6"/>
        <v>80.736018906907702</v>
      </c>
      <c r="W18" s="45">
        <f t="shared" si="7"/>
        <v>185</v>
      </c>
      <c r="X18" s="44">
        <f t="shared" si="21"/>
        <v>83.710407239819006</v>
      </c>
      <c r="Y18" s="43">
        <v>111</v>
      </c>
      <c r="Z18" s="44">
        <f t="shared" si="8"/>
        <v>99.104665240511835</v>
      </c>
      <c r="AA18" s="43">
        <v>83</v>
      </c>
      <c r="AB18" s="46">
        <f t="shared" si="9"/>
        <v>76.14874510537885</v>
      </c>
      <c r="AC18" s="43">
        <f t="shared" si="10"/>
        <v>194</v>
      </c>
      <c r="AD18" s="44">
        <f t="shared" si="11"/>
        <v>87.782805429864254</v>
      </c>
      <c r="AE18" s="45">
        <v>102</v>
      </c>
      <c r="AF18" s="44">
        <f t="shared" si="12"/>
        <v>91.069151842632508</v>
      </c>
      <c r="AG18" s="45">
        <v>78</v>
      </c>
      <c r="AH18" s="44">
        <f t="shared" si="13"/>
        <v>71.561471303850013</v>
      </c>
      <c r="AI18" s="45">
        <f t="shared" si="14"/>
        <v>180</v>
      </c>
      <c r="AJ18" s="44">
        <f t="shared" si="15"/>
        <v>81.447963800904972</v>
      </c>
      <c r="AK18" s="45">
        <v>97</v>
      </c>
      <c r="AL18" s="44">
        <f t="shared" si="16"/>
        <v>86.604977732699524</v>
      </c>
      <c r="AM18" s="45">
        <v>88</v>
      </c>
      <c r="AN18" s="44">
        <f t="shared" si="17"/>
        <v>80.736018906907702</v>
      </c>
      <c r="AO18" s="45">
        <f t="shared" si="18"/>
        <v>185</v>
      </c>
      <c r="AP18" s="44">
        <f t="shared" si="19"/>
        <v>83.710407239819006</v>
      </c>
    </row>
    <row r="19" spans="1:42" ht="19.5" customHeight="1" x14ac:dyDescent="0.25">
      <c r="A19" s="47">
        <v>8</v>
      </c>
      <c r="B19" s="38">
        <v>170211</v>
      </c>
      <c r="C19" s="39" t="str">
        <f>'[1]11'!B16</f>
        <v>Selupu Rejang</v>
      </c>
      <c r="D19" s="48">
        <v>17020200013</v>
      </c>
      <c r="E19" s="41" t="s">
        <v>31</v>
      </c>
      <c r="F19" s="41">
        <v>1</v>
      </c>
      <c r="G19" s="42">
        <v>75.006399999999999</v>
      </c>
      <c r="H19" s="42">
        <v>72.993600000000001</v>
      </c>
      <c r="I19" s="41">
        <f t="shared" si="20"/>
        <v>148</v>
      </c>
      <c r="J19" s="42">
        <v>75.006399999999999</v>
      </c>
      <c r="K19" s="42">
        <v>72.993600000000001</v>
      </c>
      <c r="L19" s="41">
        <f t="shared" si="0"/>
        <v>148</v>
      </c>
      <c r="M19" s="43">
        <v>79</v>
      </c>
      <c r="N19" s="44">
        <f t="shared" si="1"/>
        <v>105.32434565583738</v>
      </c>
      <c r="O19" s="43">
        <v>88</v>
      </c>
      <c r="P19" s="44">
        <f t="shared" si="2"/>
        <v>120.55851471909867</v>
      </c>
      <c r="Q19" s="43">
        <f t="shared" si="3"/>
        <v>167</v>
      </c>
      <c r="R19" s="44">
        <f t="shared" si="4"/>
        <v>112.83783783783782</v>
      </c>
      <c r="S19" s="44">
        <v>61</v>
      </c>
      <c r="T19" s="44">
        <f t="shared" si="5"/>
        <v>81.32639348108961</v>
      </c>
      <c r="U19" s="45">
        <v>61</v>
      </c>
      <c r="V19" s="44">
        <f t="shared" si="6"/>
        <v>83.568970430284296</v>
      </c>
      <c r="W19" s="45">
        <f t="shared" si="7"/>
        <v>122</v>
      </c>
      <c r="X19" s="44">
        <f t="shared" si="21"/>
        <v>82.432432432432435</v>
      </c>
      <c r="Y19" s="43">
        <v>107</v>
      </c>
      <c r="Z19" s="44">
        <f t="shared" si="8"/>
        <v>142.65449348322278</v>
      </c>
      <c r="AA19" s="43">
        <v>86</v>
      </c>
      <c r="AB19" s="46">
        <f t="shared" si="9"/>
        <v>117.81854847548279</v>
      </c>
      <c r="AC19" s="43">
        <f t="shared" si="10"/>
        <v>193</v>
      </c>
      <c r="AD19" s="44">
        <f t="shared" si="11"/>
        <v>130.40540540540539</v>
      </c>
      <c r="AE19" s="45">
        <v>99</v>
      </c>
      <c r="AF19" s="44">
        <f t="shared" si="12"/>
        <v>131.98873696111266</v>
      </c>
      <c r="AG19" s="45">
        <v>74</v>
      </c>
      <c r="AH19" s="44">
        <f t="shared" si="13"/>
        <v>101.37875101378751</v>
      </c>
      <c r="AI19" s="45">
        <f t="shared" si="14"/>
        <v>173</v>
      </c>
      <c r="AJ19" s="44">
        <f t="shared" si="15"/>
        <v>116.89189189189189</v>
      </c>
      <c r="AK19" s="45">
        <v>61</v>
      </c>
      <c r="AL19" s="44">
        <f t="shared" si="16"/>
        <v>81.32639348108961</v>
      </c>
      <c r="AM19" s="45">
        <v>54</v>
      </c>
      <c r="AN19" s="44">
        <f t="shared" si="17"/>
        <v>73.97908857762873</v>
      </c>
      <c r="AO19" s="45">
        <f t="shared" si="18"/>
        <v>115</v>
      </c>
      <c r="AP19" s="44">
        <f t="shared" si="19"/>
        <v>77.702702702702695</v>
      </c>
    </row>
    <row r="20" spans="1:42" ht="19.5" customHeight="1" x14ac:dyDescent="0.25">
      <c r="A20" s="47">
        <v>9</v>
      </c>
      <c r="B20" s="38">
        <v>170211</v>
      </c>
      <c r="C20" s="39" t="str">
        <f>'[1]11'!B17</f>
        <v>Selupu Rejang</v>
      </c>
      <c r="D20" s="48">
        <v>17020200012</v>
      </c>
      <c r="E20" s="41" t="s">
        <v>32</v>
      </c>
      <c r="F20" s="41">
        <v>1</v>
      </c>
      <c r="G20" s="42">
        <v>126.19319999999999</v>
      </c>
      <c r="H20" s="42">
        <v>122.80680000000001</v>
      </c>
      <c r="I20" s="41">
        <f t="shared" si="20"/>
        <v>249</v>
      </c>
      <c r="J20" s="42">
        <v>126.19319999999999</v>
      </c>
      <c r="K20" s="42">
        <v>122.80680000000001</v>
      </c>
      <c r="L20" s="41">
        <f t="shared" si="0"/>
        <v>249</v>
      </c>
      <c r="M20" s="43">
        <v>116</v>
      </c>
      <c r="N20" s="44">
        <f t="shared" si="1"/>
        <v>91.922544162442989</v>
      </c>
      <c r="O20" s="43">
        <v>122</v>
      </c>
      <c r="P20" s="44">
        <f t="shared" si="2"/>
        <v>99.343033121944373</v>
      </c>
      <c r="Q20" s="43">
        <f t="shared" si="3"/>
        <v>238</v>
      </c>
      <c r="R20" s="44">
        <f t="shared" si="4"/>
        <v>95.582329317269071</v>
      </c>
      <c r="S20" s="44">
        <v>74</v>
      </c>
      <c r="T20" s="44">
        <f t="shared" si="5"/>
        <v>58.640243689834328</v>
      </c>
      <c r="U20" s="45">
        <v>80</v>
      </c>
      <c r="V20" s="44">
        <f t="shared" si="6"/>
        <v>65.142972538979933</v>
      </c>
      <c r="W20" s="45">
        <f t="shared" si="7"/>
        <v>154</v>
      </c>
      <c r="X20" s="44">
        <f t="shared" si="21"/>
        <v>61.847389558232933</v>
      </c>
      <c r="Y20" s="43">
        <v>79</v>
      </c>
      <c r="Z20" s="44">
        <f t="shared" si="8"/>
        <v>62.602422317525829</v>
      </c>
      <c r="AA20" s="43">
        <v>92</v>
      </c>
      <c r="AB20" s="46">
        <f t="shared" si="9"/>
        <v>74.914418419826916</v>
      </c>
      <c r="AC20" s="43">
        <f t="shared" si="10"/>
        <v>171</v>
      </c>
      <c r="AD20" s="44">
        <f t="shared" si="11"/>
        <v>68.674698795180717</v>
      </c>
      <c r="AE20" s="45">
        <v>69</v>
      </c>
      <c r="AF20" s="44">
        <f t="shared" si="12"/>
        <v>54.678065062142814</v>
      </c>
      <c r="AG20" s="45">
        <v>92</v>
      </c>
      <c r="AH20" s="44">
        <f t="shared" si="13"/>
        <v>74.914418419826916</v>
      </c>
      <c r="AI20" s="45">
        <f t="shared" si="14"/>
        <v>161</v>
      </c>
      <c r="AJ20" s="44">
        <f t="shared" si="15"/>
        <v>64.658634538152612</v>
      </c>
      <c r="AK20" s="45">
        <v>74</v>
      </c>
      <c r="AL20" s="44">
        <f t="shared" si="16"/>
        <v>58.640243689834328</v>
      </c>
      <c r="AM20" s="45">
        <v>80</v>
      </c>
      <c r="AN20" s="44">
        <f t="shared" si="17"/>
        <v>65.142972538979933</v>
      </c>
      <c r="AO20" s="45">
        <f t="shared" si="18"/>
        <v>154</v>
      </c>
      <c r="AP20" s="44">
        <f t="shared" si="19"/>
        <v>61.847389558232933</v>
      </c>
    </row>
    <row r="21" spans="1:42" ht="19.5" customHeight="1" x14ac:dyDescent="0.25">
      <c r="A21" s="47">
        <v>10</v>
      </c>
      <c r="B21" s="38">
        <v>170211</v>
      </c>
      <c r="C21" s="39" t="str">
        <f>'[1]11'!B18</f>
        <v>Selupu Rejang</v>
      </c>
      <c r="D21" s="48">
        <v>17020200014</v>
      </c>
      <c r="E21" s="41" t="s">
        <v>33</v>
      </c>
      <c r="F21" s="41">
        <v>1</v>
      </c>
      <c r="G21" s="42">
        <v>87.676400000000001</v>
      </c>
      <c r="H21" s="42">
        <v>85.323599999999999</v>
      </c>
      <c r="I21" s="41">
        <f t="shared" si="20"/>
        <v>173</v>
      </c>
      <c r="J21" s="42">
        <v>87.676400000000001</v>
      </c>
      <c r="K21" s="42">
        <v>85.323599999999999</v>
      </c>
      <c r="L21" s="41">
        <f t="shared" si="0"/>
        <v>173</v>
      </c>
      <c r="M21" s="43">
        <v>66</v>
      </c>
      <c r="N21" s="44">
        <f t="shared" si="1"/>
        <v>75.27681337281183</v>
      </c>
      <c r="O21" s="43">
        <v>67</v>
      </c>
      <c r="P21" s="44">
        <f t="shared" si="2"/>
        <v>78.524581710101302</v>
      </c>
      <c r="Q21" s="43">
        <f t="shared" si="3"/>
        <v>133</v>
      </c>
      <c r="R21" s="44">
        <f t="shared" si="4"/>
        <v>76.878612716763001</v>
      </c>
      <c r="S21" s="44">
        <v>93</v>
      </c>
      <c r="T21" s="44">
        <f t="shared" si="5"/>
        <v>106.07187338896213</v>
      </c>
      <c r="U21" s="45">
        <v>78</v>
      </c>
      <c r="V21" s="44">
        <f t="shared" si="6"/>
        <v>91.416677214744809</v>
      </c>
      <c r="W21" s="45">
        <f t="shared" si="7"/>
        <v>171</v>
      </c>
      <c r="X21" s="44">
        <f t="shared" si="21"/>
        <v>98.843930635838149</v>
      </c>
      <c r="Y21" s="43">
        <v>86</v>
      </c>
      <c r="Z21" s="44">
        <f t="shared" si="8"/>
        <v>98.087968940330583</v>
      </c>
      <c r="AA21" s="43">
        <v>70</v>
      </c>
      <c r="AB21" s="46">
        <f t="shared" si="9"/>
        <v>82.040607756822254</v>
      </c>
      <c r="AC21" s="43">
        <f t="shared" si="10"/>
        <v>156</v>
      </c>
      <c r="AD21" s="44">
        <f t="shared" si="11"/>
        <v>90.173410404624278</v>
      </c>
      <c r="AE21" s="45">
        <v>87</v>
      </c>
      <c r="AF21" s="44">
        <f t="shared" si="12"/>
        <v>99.228526718706505</v>
      </c>
      <c r="AG21" s="45">
        <v>68</v>
      </c>
      <c r="AH21" s="44">
        <f t="shared" si="13"/>
        <v>79.696590392341619</v>
      </c>
      <c r="AI21" s="45">
        <f t="shared" si="14"/>
        <v>155</v>
      </c>
      <c r="AJ21" s="44">
        <f t="shared" si="15"/>
        <v>89.595375722543352</v>
      </c>
      <c r="AK21" s="45">
        <v>93</v>
      </c>
      <c r="AL21" s="44">
        <f t="shared" si="16"/>
        <v>106.07187338896213</v>
      </c>
      <c r="AM21" s="45">
        <v>78</v>
      </c>
      <c r="AN21" s="44">
        <f t="shared" si="17"/>
        <v>91.416677214744809</v>
      </c>
      <c r="AO21" s="45">
        <f t="shared" si="18"/>
        <v>171</v>
      </c>
      <c r="AP21" s="44">
        <f t="shared" si="19"/>
        <v>98.843930635838149</v>
      </c>
    </row>
    <row r="22" spans="1:42" ht="19.5" customHeight="1" x14ac:dyDescent="0.25">
      <c r="A22" s="47">
        <v>11</v>
      </c>
      <c r="B22" s="38">
        <v>170210</v>
      </c>
      <c r="C22" s="39" t="s">
        <v>34</v>
      </c>
      <c r="D22" s="48">
        <v>17020200011</v>
      </c>
      <c r="E22" s="41" t="s">
        <v>35</v>
      </c>
      <c r="F22" s="41">
        <v>1</v>
      </c>
      <c r="G22" s="42">
        <v>58.788800000000002</v>
      </c>
      <c r="H22" s="42">
        <v>57.211199999999998</v>
      </c>
      <c r="I22" s="41">
        <f t="shared" si="20"/>
        <v>116</v>
      </c>
      <c r="J22" s="42">
        <v>58.788800000000002</v>
      </c>
      <c r="K22" s="42">
        <v>57.211199999999998</v>
      </c>
      <c r="L22" s="41">
        <f t="shared" si="0"/>
        <v>116</v>
      </c>
      <c r="M22" s="43">
        <v>15</v>
      </c>
      <c r="N22" s="44">
        <f t="shared" si="1"/>
        <v>25.515064093841005</v>
      </c>
      <c r="O22" s="43">
        <v>12</v>
      </c>
      <c r="P22" s="44">
        <f t="shared" si="2"/>
        <v>20.974914002852589</v>
      </c>
      <c r="Q22" s="43">
        <f t="shared" si="3"/>
        <v>27</v>
      </c>
      <c r="R22" s="44">
        <f t="shared" si="4"/>
        <v>23.275862068965516</v>
      </c>
      <c r="S22" s="44">
        <v>16</v>
      </c>
      <c r="T22" s="44">
        <f t="shared" si="5"/>
        <v>27.216068366763736</v>
      </c>
      <c r="U22" s="45">
        <v>15</v>
      </c>
      <c r="V22" s="44">
        <f t="shared" si="6"/>
        <v>26.218642503565736</v>
      </c>
      <c r="W22" s="45">
        <f t="shared" si="7"/>
        <v>31</v>
      </c>
      <c r="X22" s="44">
        <f t="shared" si="21"/>
        <v>26.72413793103448</v>
      </c>
      <c r="Y22" s="43">
        <v>16</v>
      </c>
      <c r="Z22" s="44">
        <f t="shared" si="8"/>
        <v>27.216068366763736</v>
      </c>
      <c r="AA22" s="43">
        <v>20</v>
      </c>
      <c r="AB22" s="46">
        <f t="shared" si="9"/>
        <v>34.958190004754314</v>
      </c>
      <c r="AC22" s="43">
        <f t="shared" si="10"/>
        <v>36</v>
      </c>
      <c r="AD22" s="44">
        <f t="shared" si="11"/>
        <v>31.03448275862069</v>
      </c>
      <c r="AE22" s="45">
        <v>16</v>
      </c>
      <c r="AF22" s="44">
        <f t="shared" si="12"/>
        <v>27.216068366763736</v>
      </c>
      <c r="AG22" s="45">
        <v>20</v>
      </c>
      <c r="AH22" s="44">
        <f t="shared" si="13"/>
        <v>34.958190004754314</v>
      </c>
      <c r="AI22" s="45">
        <f t="shared" si="14"/>
        <v>36</v>
      </c>
      <c r="AJ22" s="44">
        <f t="shared" si="15"/>
        <v>31.03448275862069</v>
      </c>
      <c r="AK22" s="45">
        <v>16</v>
      </c>
      <c r="AL22" s="44">
        <f t="shared" si="16"/>
        <v>27.216068366763736</v>
      </c>
      <c r="AM22" s="45">
        <v>15</v>
      </c>
      <c r="AN22" s="44">
        <f t="shared" si="17"/>
        <v>26.218642503565736</v>
      </c>
      <c r="AO22" s="45">
        <f t="shared" si="18"/>
        <v>31</v>
      </c>
      <c r="AP22" s="44">
        <f t="shared" si="19"/>
        <v>26.72413793103448</v>
      </c>
    </row>
    <row r="23" spans="1:42" ht="19.5" customHeight="1" x14ac:dyDescent="0.25">
      <c r="A23" s="47">
        <v>12</v>
      </c>
      <c r="B23" s="38">
        <v>170210</v>
      </c>
      <c r="C23" s="39" t="s">
        <v>34</v>
      </c>
      <c r="D23" s="48">
        <v>17020200010</v>
      </c>
      <c r="E23" s="41" t="s">
        <v>36</v>
      </c>
      <c r="F23" s="41">
        <v>1</v>
      </c>
      <c r="G23" s="42">
        <v>68.924799999999991</v>
      </c>
      <c r="H23" s="42">
        <v>67.075200000000009</v>
      </c>
      <c r="I23" s="41">
        <f t="shared" si="20"/>
        <v>136</v>
      </c>
      <c r="J23" s="42">
        <v>68.924799999999991</v>
      </c>
      <c r="K23" s="42">
        <v>67.075200000000009</v>
      </c>
      <c r="L23" s="41">
        <f t="shared" si="0"/>
        <v>136</v>
      </c>
      <c r="M23" s="43">
        <v>46</v>
      </c>
      <c r="N23" s="44">
        <f t="shared" si="1"/>
        <v>66.739402943497851</v>
      </c>
      <c r="O23" s="43">
        <v>43</v>
      </c>
      <c r="P23" s="44">
        <f t="shared" si="2"/>
        <v>64.107151376365621</v>
      </c>
      <c r="Q23" s="43">
        <f t="shared" si="3"/>
        <v>89</v>
      </c>
      <c r="R23" s="44">
        <f t="shared" si="4"/>
        <v>65.441176470588232</v>
      </c>
      <c r="S23" s="44">
        <v>57</v>
      </c>
      <c r="T23" s="44">
        <f t="shared" si="5"/>
        <v>82.698825386508204</v>
      </c>
      <c r="U23" s="45">
        <v>62</v>
      </c>
      <c r="V23" s="44">
        <f t="shared" si="6"/>
        <v>92.433567100806243</v>
      </c>
      <c r="W23" s="45">
        <f t="shared" si="7"/>
        <v>119</v>
      </c>
      <c r="X23" s="44">
        <f t="shared" si="21"/>
        <v>87.5</v>
      </c>
      <c r="Y23" s="43">
        <v>52</v>
      </c>
      <c r="Z23" s="44">
        <f t="shared" si="8"/>
        <v>75.444542457867129</v>
      </c>
      <c r="AA23" s="43">
        <v>55</v>
      </c>
      <c r="AB23" s="46">
        <f t="shared" si="9"/>
        <v>81.997519202328121</v>
      </c>
      <c r="AC23" s="43">
        <f t="shared" si="10"/>
        <v>107</v>
      </c>
      <c r="AD23" s="44">
        <f t="shared" si="11"/>
        <v>78.67647058823529</v>
      </c>
      <c r="AE23" s="45">
        <v>51</v>
      </c>
      <c r="AF23" s="44">
        <f t="shared" si="12"/>
        <v>73.993685872138926</v>
      </c>
      <c r="AG23" s="45">
        <v>55</v>
      </c>
      <c r="AH23" s="44">
        <f t="shared" si="13"/>
        <v>81.997519202328121</v>
      </c>
      <c r="AI23" s="45">
        <f t="shared" si="14"/>
        <v>106</v>
      </c>
      <c r="AJ23" s="44">
        <f t="shared" si="15"/>
        <v>77.941176470588232</v>
      </c>
      <c r="AK23" s="45">
        <v>57</v>
      </c>
      <c r="AL23" s="44">
        <f t="shared" si="16"/>
        <v>82.698825386508204</v>
      </c>
      <c r="AM23" s="45">
        <v>62</v>
      </c>
      <c r="AN23" s="44">
        <f t="shared" si="17"/>
        <v>92.433567100806243</v>
      </c>
      <c r="AO23" s="45">
        <f t="shared" si="18"/>
        <v>119</v>
      </c>
      <c r="AP23" s="44">
        <f t="shared" si="19"/>
        <v>87.5</v>
      </c>
    </row>
    <row r="24" spans="1:42" ht="24" customHeight="1" x14ac:dyDescent="0.25">
      <c r="A24" s="47">
        <v>13</v>
      </c>
      <c r="B24" s="38">
        <v>170224</v>
      </c>
      <c r="C24" s="39" t="s">
        <v>37</v>
      </c>
      <c r="D24" s="48">
        <v>17020200018</v>
      </c>
      <c r="E24" s="41" t="s">
        <v>38</v>
      </c>
      <c r="F24" s="41">
        <v>1</v>
      </c>
      <c r="G24" s="42">
        <v>86.662800000000004</v>
      </c>
      <c r="H24" s="42">
        <v>84.337199999999996</v>
      </c>
      <c r="I24" s="41">
        <f t="shared" si="20"/>
        <v>171</v>
      </c>
      <c r="J24" s="42">
        <v>86.662800000000004</v>
      </c>
      <c r="K24" s="42">
        <v>84.337199999999996</v>
      </c>
      <c r="L24" s="41">
        <f t="shared" si="0"/>
        <v>171</v>
      </c>
      <c r="M24" s="43">
        <v>69</v>
      </c>
      <c r="N24" s="44">
        <f t="shared" si="1"/>
        <v>79.618936844874611</v>
      </c>
      <c r="O24" s="43">
        <v>45</v>
      </c>
      <c r="P24" s="44">
        <f t="shared" si="2"/>
        <v>53.357237375677634</v>
      </c>
      <c r="Q24" s="43">
        <f t="shared" si="3"/>
        <v>114</v>
      </c>
      <c r="R24" s="44">
        <f t="shared" si="4"/>
        <v>66.666666666666657</v>
      </c>
      <c r="S24" s="44">
        <v>102</v>
      </c>
      <c r="T24" s="44">
        <f t="shared" si="5"/>
        <v>117.69755881416246</v>
      </c>
      <c r="U24" s="45">
        <v>61</v>
      </c>
      <c r="V24" s="44">
        <f t="shared" si="6"/>
        <v>72.328699553696353</v>
      </c>
      <c r="W24" s="45">
        <f t="shared" si="7"/>
        <v>163</v>
      </c>
      <c r="X24" s="44">
        <f t="shared" si="21"/>
        <v>95.32163742690058</v>
      </c>
      <c r="Y24" s="43">
        <v>95</v>
      </c>
      <c r="Z24" s="44">
        <f t="shared" si="8"/>
        <v>109.62027536613172</v>
      </c>
      <c r="AA24" s="43">
        <v>58</v>
      </c>
      <c r="AB24" s="46">
        <f t="shared" si="9"/>
        <v>68.771550395317846</v>
      </c>
      <c r="AC24" s="43">
        <f t="shared" si="10"/>
        <v>153</v>
      </c>
      <c r="AD24" s="44">
        <f t="shared" si="11"/>
        <v>89.473684210526315</v>
      </c>
      <c r="AE24" s="45">
        <v>74</v>
      </c>
      <c r="AF24" s="44">
        <f t="shared" si="12"/>
        <v>85.388425022039442</v>
      </c>
      <c r="AG24" s="45">
        <v>44</v>
      </c>
      <c r="AH24" s="44">
        <f t="shared" si="13"/>
        <v>52.171520989551468</v>
      </c>
      <c r="AI24" s="45">
        <f t="shared" si="14"/>
        <v>118</v>
      </c>
      <c r="AJ24" s="44">
        <f t="shared" si="15"/>
        <v>69.005847953216374</v>
      </c>
      <c r="AK24" s="45">
        <v>102</v>
      </c>
      <c r="AL24" s="44">
        <f t="shared" si="16"/>
        <v>117.69755881416246</v>
      </c>
      <c r="AM24" s="45">
        <v>61</v>
      </c>
      <c r="AN24" s="44">
        <f t="shared" si="17"/>
        <v>72.328699553696353</v>
      </c>
      <c r="AO24" s="45">
        <f t="shared" si="18"/>
        <v>163</v>
      </c>
      <c r="AP24" s="44">
        <f t="shared" si="19"/>
        <v>95.32163742690058</v>
      </c>
    </row>
    <row r="25" spans="1:42" ht="19.5" customHeight="1" x14ac:dyDescent="0.25">
      <c r="A25" s="47">
        <v>14</v>
      </c>
      <c r="B25" s="38">
        <v>170208</v>
      </c>
      <c r="C25" s="39" t="str">
        <f>'[1]11'!B19</f>
        <v>Sindang Kelingi</v>
      </c>
      <c r="D25" s="48">
        <v>17020200005</v>
      </c>
      <c r="E25" s="41" t="s">
        <v>39</v>
      </c>
      <c r="F25" s="41">
        <v>1</v>
      </c>
      <c r="G25" s="42">
        <v>88.183199999999999</v>
      </c>
      <c r="H25" s="42">
        <v>85.816800000000001</v>
      </c>
      <c r="I25" s="41">
        <f t="shared" si="20"/>
        <v>174</v>
      </c>
      <c r="J25" s="42">
        <v>88.183199999999999</v>
      </c>
      <c r="K25" s="42">
        <v>85.816800000000001</v>
      </c>
      <c r="L25" s="41">
        <f t="shared" si="0"/>
        <v>174</v>
      </c>
      <c r="M25" s="43">
        <v>50</v>
      </c>
      <c r="N25" s="44">
        <f t="shared" si="1"/>
        <v>56.700142430757779</v>
      </c>
      <c r="O25" s="43">
        <v>52</v>
      </c>
      <c r="P25" s="44">
        <f t="shared" si="2"/>
        <v>60.594196008240807</v>
      </c>
      <c r="Q25" s="43">
        <f t="shared" si="3"/>
        <v>102</v>
      </c>
      <c r="R25" s="44">
        <f t="shared" si="4"/>
        <v>58.620689655172406</v>
      </c>
      <c r="S25" s="44">
        <v>51</v>
      </c>
      <c r="T25" s="44">
        <f t="shared" si="5"/>
        <v>57.83414527937294</v>
      </c>
      <c r="U25" s="45">
        <v>51</v>
      </c>
      <c r="V25" s="44">
        <f t="shared" si="6"/>
        <v>59.428923008082336</v>
      </c>
      <c r="W25" s="45">
        <f t="shared" si="7"/>
        <v>102</v>
      </c>
      <c r="X25" s="44">
        <f t="shared" si="21"/>
        <v>58.620689655172406</v>
      </c>
      <c r="Y25" s="43">
        <v>44</v>
      </c>
      <c r="Z25" s="44">
        <f t="shared" si="8"/>
        <v>49.896125339066856</v>
      </c>
      <c r="AA25" s="43">
        <v>44</v>
      </c>
      <c r="AB25" s="46">
        <f t="shared" si="9"/>
        <v>51.272012006972986</v>
      </c>
      <c r="AC25" s="43">
        <f t="shared" si="10"/>
        <v>88</v>
      </c>
      <c r="AD25" s="44">
        <f t="shared" si="11"/>
        <v>50.574712643678168</v>
      </c>
      <c r="AE25" s="45">
        <v>46</v>
      </c>
      <c r="AF25" s="44">
        <f t="shared" si="12"/>
        <v>52.164131036297171</v>
      </c>
      <c r="AG25" s="45">
        <v>40</v>
      </c>
      <c r="AH25" s="44">
        <f t="shared" si="13"/>
        <v>46.610920006339086</v>
      </c>
      <c r="AI25" s="45">
        <f t="shared" si="14"/>
        <v>86</v>
      </c>
      <c r="AJ25" s="44">
        <f t="shared" si="15"/>
        <v>49.425287356321839</v>
      </c>
      <c r="AK25" s="45">
        <v>51</v>
      </c>
      <c r="AL25" s="44">
        <f t="shared" si="16"/>
        <v>57.83414527937294</v>
      </c>
      <c r="AM25" s="45">
        <v>52</v>
      </c>
      <c r="AN25" s="44">
        <f t="shared" si="17"/>
        <v>60.594196008240807</v>
      </c>
      <c r="AO25" s="45">
        <f t="shared" si="18"/>
        <v>103</v>
      </c>
      <c r="AP25" s="44">
        <f t="shared" si="19"/>
        <v>59.195402298850574</v>
      </c>
    </row>
    <row r="26" spans="1:42" ht="19.5" customHeight="1" x14ac:dyDescent="0.25">
      <c r="A26" s="47">
        <v>15</v>
      </c>
      <c r="B26" s="38">
        <v>170208</v>
      </c>
      <c r="C26" s="39" t="str">
        <f>'[1]11'!B20</f>
        <v>Sindang Kelingi</v>
      </c>
      <c r="D26" s="48">
        <v>17020200004</v>
      </c>
      <c r="E26" s="41" t="s">
        <v>40</v>
      </c>
      <c r="F26" s="41">
        <v>1</v>
      </c>
      <c r="G26" s="42">
        <v>45.611999999999995</v>
      </c>
      <c r="H26" s="42">
        <v>44.388000000000005</v>
      </c>
      <c r="I26" s="41">
        <f t="shared" si="20"/>
        <v>90</v>
      </c>
      <c r="J26" s="42">
        <v>45.611999999999995</v>
      </c>
      <c r="K26" s="42">
        <v>44.388000000000005</v>
      </c>
      <c r="L26" s="41">
        <f t="shared" si="0"/>
        <v>90</v>
      </c>
      <c r="M26" s="43">
        <v>36</v>
      </c>
      <c r="N26" s="44">
        <f t="shared" si="1"/>
        <v>78.926598263614849</v>
      </c>
      <c r="O26" s="43">
        <v>29</v>
      </c>
      <c r="P26" s="44">
        <f t="shared" si="2"/>
        <v>65.332972875551945</v>
      </c>
      <c r="Q26" s="43">
        <f t="shared" si="3"/>
        <v>65</v>
      </c>
      <c r="R26" s="44">
        <f t="shared" si="4"/>
        <v>72.222222222222214</v>
      </c>
      <c r="S26" s="44">
        <v>35</v>
      </c>
      <c r="T26" s="44">
        <f t="shared" si="5"/>
        <v>76.734192756292202</v>
      </c>
      <c r="U26" s="45">
        <v>31</v>
      </c>
      <c r="V26" s="44">
        <f t="shared" si="6"/>
        <v>69.838695142831384</v>
      </c>
      <c r="W26" s="45">
        <f t="shared" si="7"/>
        <v>66</v>
      </c>
      <c r="X26" s="44">
        <f t="shared" si="21"/>
        <v>73.333333333333329</v>
      </c>
      <c r="Y26" s="43">
        <v>36</v>
      </c>
      <c r="Z26" s="44">
        <f t="shared" si="8"/>
        <v>78.926598263614849</v>
      </c>
      <c r="AA26" s="43">
        <v>32</v>
      </c>
      <c r="AB26" s="46">
        <f t="shared" si="9"/>
        <v>72.09155627647111</v>
      </c>
      <c r="AC26" s="43">
        <f t="shared" si="10"/>
        <v>68</v>
      </c>
      <c r="AD26" s="44">
        <f t="shared" si="11"/>
        <v>75.555555555555557</v>
      </c>
      <c r="AE26" s="45">
        <v>36</v>
      </c>
      <c r="AF26" s="44">
        <f t="shared" si="12"/>
        <v>78.926598263614849</v>
      </c>
      <c r="AG26" s="45">
        <v>32</v>
      </c>
      <c r="AH26" s="44">
        <f t="shared" si="13"/>
        <v>72.09155627647111</v>
      </c>
      <c r="AI26" s="45">
        <f t="shared" si="14"/>
        <v>68</v>
      </c>
      <c r="AJ26" s="44">
        <f t="shared" si="15"/>
        <v>75.555555555555557</v>
      </c>
      <c r="AK26" s="45">
        <v>34</v>
      </c>
      <c r="AL26" s="44">
        <f t="shared" si="16"/>
        <v>74.541787248969584</v>
      </c>
      <c r="AM26" s="45">
        <v>31</v>
      </c>
      <c r="AN26" s="44">
        <f t="shared" si="17"/>
        <v>69.838695142831384</v>
      </c>
      <c r="AO26" s="45">
        <f t="shared" si="18"/>
        <v>65</v>
      </c>
      <c r="AP26" s="44">
        <f t="shared" si="19"/>
        <v>72.222222222222214</v>
      </c>
    </row>
    <row r="27" spans="1:42" ht="19.5" customHeight="1" x14ac:dyDescent="0.25">
      <c r="A27" s="47">
        <v>16</v>
      </c>
      <c r="B27" s="38">
        <v>170222</v>
      </c>
      <c r="C27" s="39" t="str">
        <f>'[1]11'!B21</f>
        <v>Sindang Dataran</v>
      </c>
      <c r="D27" s="48">
        <v>17020200008</v>
      </c>
      <c r="E27" s="41" t="s">
        <v>41</v>
      </c>
      <c r="F27" s="41">
        <v>1</v>
      </c>
      <c r="G27" s="42">
        <v>101.36</v>
      </c>
      <c r="H27" s="42">
        <v>98.64</v>
      </c>
      <c r="I27" s="41">
        <f t="shared" si="20"/>
        <v>200</v>
      </c>
      <c r="J27" s="42">
        <v>101.36</v>
      </c>
      <c r="K27" s="42">
        <v>98.64</v>
      </c>
      <c r="L27" s="41">
        <f t="shared" si="0"/>
        <v>200</v>
      </c>
      <c r="M27" s="43">
        <v>77</v>
      </c>
      <c r="N27" s="44">
        <f t="shared" si="1"/>
        <v>75.966850828729278</v>
      </c>
      <c r="O27" s="43">
        <v>59</v>
      </c>
      <c r="P27" s="44">
        <f t="shared" si="2"/>
        <v>59.813463098134633</v>
      </c>
      <c r="Q27" s="43">
        <f t="shared" si="3"/>
        <v>136</v>
      </c>
      <c r="R27" s="44">
        <f t="shared" si="4"/>
        <v>68</v>
      </c>
      <c r="S27" s="44">
        <v>91</v>
      </c>
      <c r="T27" s="44">
        <f t="shared" si="5"/>
        <v>89.779005524861873</v>
      </c>
      <c r="U27" s="45">
        <v>76</v>
      </c>
      <c r="V27" s="44">
        <f t="shared" si="6"/>
        <v>77.047850770478505</v>
      </c>
      <c r="W27" s="45">
        <f t="shared" si="7"/>
        <v>167</v>
      </c>
      <c r="X27" s="44">
        <f t="shared" si="21"/>
        <v>83.5</v>
      </c>
      <c r="Y27" s="43">
        <v>100</v>
      </c>
      <c r="Z27" s="44">
        <f t="shared" si="8"/>
        <v>98.658247829518558</v>
      </c>
      <c r="AA27" s="43">
        <v>77</v>
      </c>
      <c r="AB27" s="46">
        <f t="shared" si="9"/>
        <v>78.061638280616393</v>
      </c>
      <c r="AC27" s="43">
        <f t="shared" si="10"/>
        <v>177</v>
      </c>
      <c r="AD27" s="44">
        <f t="shared" si="11"/>
        <v>88.5</v>
      </c>
      <c r="AE27" s="45">
        <v>100</v>
      </c>
      <c r="AF27" s="44">
        <f t="shared" si="12"/>
        <v>98.658247829518558</v>
      </c>
      <c r="AG27" s="45">
        <v>77</v>
      </c>
      <c r="AH27" s="44">
        <f t="shared" si="13"/>
        <v>78.061638280616393</v>
      </c>
      <c r="AI27" s="45">
        <f t="shared" si="14"/>
        <v>177</v>
      </c>
      <c r="AJ27" s="44">
        <f t="shared" si="15"/>
        <v>88.5</v>
      </c>
      <c r="AK27" s="45">
        <v>91</v>
      </c>
      <c r="AL27" s="44">
        <f t="shared" si="16"/>
        <v>89.779005524861873</v>
      </c>
      <c r="AM27" s="45">
        <v>76</v>
      </c>
      <c r="AN27" s="44">
        <f t="shared" si="17"/>
        <v>77.047850770478505</v>
      </c>
      <c r="AO27" s="45">
        <f t="shared" si="18"/>
        <v>167</v>
      </c>
      <c r="AP27" s="44">
        <f t="shared" si="19"/>
        <v>83.5</v>
      </c>
    </row>
    <row r="28" spans="1:42" ht="19.5" customHeight="1" x14ac:dyDescent="0.25">
      <c r="A28" s="47">
        <v>17</v>
      </c>
      <c r="B28" s="38">
        <v>170220</v>
      </c>
      <c r="C28" s="39" t="s">
        <v>42</v>
      </c>
      <c r="D28" s="48">
        <v>17020200006</v>
      </c>
      <c r="E28" s="41" t="s">
        <v>43</v>
      </c>
      <c r="F28" s="41">
        <v>1</v>
      </c>
      <c r="G28" s="42">
        <v>81.594799999999992</v>
      </c>
      <c r="H28" s="42">
        <v>79.405200000000008</v>
      </c>
      <c r="I28" s="41">
        <f t="shared" si="20"/>
        <v>161</v>
      </c>
      <c r="J28" s="42">
        <v>81.594799999999992</v>
      </c>
      <c r="K28" s="42">
        <v>79.405200000000008</v>
      </c>
      <c r="L28" s="41">
        <f t="shared" si="0"/>
        <v>161</v>
      </c>
      <c r="M28" s="43">
        <v>44</v>
      </c>
      <c r="N28" s="44">
        <f t="shared" si="1"/>
        <v>53.925005024830021</v>
      </c>
      <c r="O28" s="43">
        <v>45</v>
      </c>
      <c r="P28" s="44">
        <f t="shared" si="2"/>
        <v>56.671351498390536</v>
      </c>
      <c r="Q28" s="43">
        <f t="shared" si="3"/>
        <v>89</v>
      </c>
      <c r="R28" s="44">
        <f t="shared" si="4"/>
        <v>55.279503105590067</v>
      </c>
      <c r="S28" s="44">
        <v>64</v>
      </c>
      <c r="T28" s="44">
        <f t="shared" si="5"/>
        <v>78.436370945207301</v>
      </c>
      <c r="U28" s="45">
        <v>61</v>
      </c>
      <c r="V28" s="44">
        <f t="shared" si="6"/>
        <v>76.821165364484926</v>
      </c>
      <c r="W28" s="45">
        <f t="shared" si="7"/>
        <v>125</v>
      </c>
      <c r="X28" s="44">
        <f t="shared" si="21"/>
        <v>77.639751552795033</v>
      </c>
      <c r="Y28" s="43">
        <v>52</v>
      </c>
      <c r="Z28" s="44">
        <f t="shared" si="8"/>
        <v>63.72955139298093</v>
      </c>
      <c r="AA28" s="43">
        <v>61</v>
      </c>
      <c r="AB28" s="46">
        <f t="shared" si="9"/>
        <v>76.821165364484926</v>
      </c>
      <c r="AC28" s="43">
        <f t="shared" si="10"/>
        <v>113</v>
      </c>
      <c r="AD28" s="44">
        <f t="shared" si="11"/>
        <v>70.186335403726702</v>
      </c>
      <c r="AE28" s="45">
        <v>57</v>
      </c>
      <c r="AF28" s="44">
        <f t="shared" si="12"/>
        <v>69.857392873075256</v>
      </c>
      <c r="AG28" s="45">
        <v>46</v>
      </c>
      <c r="AH28" s="44">
        <f t="shared" si="13"/>
        <v>57.930714865021429</v>
      </c>
      <c r="AI28" s="45">
        <f t="shared" si="14"/>
        <v>103</v>
      </c>
      <c r="AJ28" s="44">
        <f t="shared" si="15"/>
        <v>63.975155279503106</v>
      </c>
      <c r="AK28" s="45">
        <v>61</v>
      </c>
      <c r="AL28" s="44">
        <f t="shared" si="16"/>
        <v>74.75966605715071</v>
      </c>
      <c r="AM28" s="45">
        <v>55</v>
      </c>
      <c r="AN28" s="44">
        <f t="shared" si="17"/>
        <v>69.264985164699539</v>
      </c>
      <c r="AO28" s="45">
        <f t="shared" si="18"/>
        <v>116</v>
      </c>
      <c r="AP28" s="44">
        <f t="shared" si="19"/>
        <v>72.049689440993788</v>
      </c>
    </row>
    <row r="29" spans="1:42" ht="19.5" customHeight="1" x14ac:dyDescent="0.25">
      <c r="A29" s="47">
        <v>18</v>
      </c>
      <c r="B29" s="38">
        <v>170207</v>
      </c>
      <c r="C29" s="39" t="str">
        <f>'[1]11'!B23</f>
        <v>Padang Ulak Tanding</v>
      </c>
      <c r="D29" s="48">
        <v>17020200003</v>
      </c>
      <c r="E29" s="41" t="s">
        <v>44</v>
      </c>
      <c r="F29" s="41">
        <v>1</v>
      </c>
      <c r="G29" s="42">
        <v>171.80520000000001</v>
      </c>
      <c r="H29" s="42">
        <v>167.19479999999999</v>
      </c>
      <c r="I29" s="41">
        <f t="shared" si="20"/>
        <v>339</v>
      </c>
      <c r="J29" s="42">
        <v>171.80520000000001</v>
      </c>
      <c r="K29" s="42">
        <v>167.19479999999999</v>
      </c>
      <c r="L29" s="41">
        <f t="shared" si="0"/>
        <v>339</v>
      </c>
      <c r="M29" s="43">
        <v>42</v>
      </c>
      <c r="N29" s="44">
        <f t="shared" si="1"/>
        <v>24.446291497579814</v>
      </c>
      <c r="O29" s="43">
        <v>50</v>
      </c>
      <c r="P29" s="44">
        <f t="shared" si="2"/>
        <v>29.905236287252958</v>
      </c>
      <c r="Q29" s="43">
        <f t="shared" si="3"/>
        <v>92</v>
      </c>
      <c r="R29" s="44">
        <f t="shared" si="4"/>
        <v>27.138643067846608</v>
      </c>
      <c r="S29" s="44">
        <v>116</v>
      </c>
      <c r="T29" s="44">
        <f t="shared" si="5"/>
        <v>67.518328898077584</v>
      </c>
      <c r="U29" s="45">
        <v>104</v>
      </c>
      <c r="V29" s="44">
        <f t="shared" si="6"/>
        <v>62.202891477486148</v>
      </c>
      <c r="W29" s="45">
        <f t="shared" si="7"/>
        <v>220</v>
      </c>
      <c r="X29" s="44">
        <f t="shared" si="21"/>
        <v>64.896755162241888</v>
      </c>
      <c r="Y29" s="43">
        <v>123</v>
      </c>
      <c r="Z29" s="44">
        <f t="shared" si="8"/>
        <v>71.59271081434089</v>
      </c>
      <c r="AA29" s="43">
        <v>106</v>
      </c>
      <c r="AB29" s="46">
        <f t="shared" si="9"/>
        <v>63.39910092897626</v>
      </c>
      <c r="AC29" s="43">
        <f t="shared" si="10"/>
        <v>229</v>
      </c>
      <c r="AD29" s="44">
        <f t="shared" si="11"/>
        <v>67.551622418879049</v>
      </c>
      <c r="AE29" s="45">
        <v>110</v>
      </c>
      <c r="AF29" s="44">
        <f t="shared" si="12"/>
        <v>64.026001541280465</v>
      </c>
      <c r="AG29" s="45">
        <v>118</v>
      </c>
      <c r="AH29" s="44">
        <f t="shared" si="13"/>
        <v>70.576357637916971</v>
      </c>
      <c r="AI29" s="45">
        <f t="shared" si="14"/>
        <v>228</v>
      </c>
      <c r="AJ29" s="44">
        <f t="shared" si="15"/>
        <v>67.256637168141594</v>
      </c>
      <c r="AK29" s="45">
        <v>106</v>
      </c>
      <c r="AL29" s="44">
        <f t="shared" si="16"/>
        <v>61.697783303415719</v>
      </c>
      <c r="AM29" s="45">
        <v>99</v>
      </c>
      <c r="AN29" s="44">
        <f t="shared" si="17"/>
        <v>59.212367848760849</v>
      </c>
      <c r="AO29" s="45">
        <f t="shared" si="18"/>
        <v>205</v>
      </c>
      <c r="AP29" s="44">
        <f t="shared" si="19"/>
        <v>60.471976401179937</v>
      </c>
    </row>
    <row r="30" spans="1:42" ht="19.5" customHeight="1" x14ac:dyDescent="0.25">
      <c r="A30" s="47">
        <v>19</v>
      </c>
      <c r="B30" s="38">
        <v>170223</v>
      </c>
      <c r="C30" s="39" t="s">
        <v>45</v>
      </c>
      <c r="D30" s="48">
        <v>17020200002</v>
      </c>
      <c r="E30" s="41" t="s">
        <v>46</v>
      </c>
      <c r="F30" s="41">
        <v>1</v>
      </c>
      <c r="G30" s="42">
        <v>83.115200000000002</v>
      </c>
      <c r="H30" s="42">
        <v>80.884799999999998</v>
      </c>
      <c r="I30" s="41">
        <f t="shared" si="20"/>
        <v>164</v>
      </c>
      <c r="J30" s="42">
        <v>83.115200000000002</v>
      </c>
      <c r="K30" s="42">
        <v>80.884799999999998</v>
      </c>
      <c r="L30" s="41">
        <f t="shared" si="0"/>
        <v>164</v>
      </c>
      <c r="M30" s="43">
        <v>68</v>
      </c>
      <c r="N30" s="44">
        <f t="shared" si="1"/>
        <v>81.814156736673908</v>
      </c>
      <c r="O30" s="43">
        <v>30</v>
      </c>
      <c r="P30" s="44">
        <f t="shared" si="2"/>
        <v>37.089786956263723</v>
      </c>
      <c r="Q30" s="43">
        <f t="shared" si="3"/>
        <v>98</v>
      </c>
      <c r="R30" s="44">
        <f t="shared" si="4"/>
        <v>59.756097560975604</v>
      </c>
      <c r="S30" s="44">
        <v>86</v>
      </c>
      <c r="T30" s="44">
        <f t="shared" si="5"/>
        <v>103.47084528461701</v>
      </c>
      <c r="U30" s="45">
        <v>33</v>
      </c>
      <c r="V30" s="44">
        <f t="shared" si="6"/>
        <v>40.798765651890093</v>
      </c>
      <c r="W30" s="45">
        <f t="shared" si="7"/>
        <v>119</v>
      </c>
      <c r="X30" s="44">
        <f t="shared" si="21"/>
        <v>72.560975609756099</v>
      </c>
      <c r="Y30" s="43">
        <v>77</v>
      </c>
      <c r="Z30" s="44">
        <f t="shared" si="8"/>
        <v>92.642501010645461</v>
      </c>
      <c r="AA30" s="43">
        <v>55</v>
      </c>
      <c r="AB30" s="46">
        <f t="shared" si="9"/>
        <v>67.99794275315017</v>
      </c>
      <c r="AC30" s="43">
        <f t="shared" si="10"/>
        <v>132</v>
      </c>
      <c r="AD30" s="44">
        <f t="shared" si="11"/>
        <v>80.487804878048792</v>
      </c>
      <c r="AE30" s="45">
        <v>77</v>
      </c>
      <c r="AF30" s="44">
        <f t="shared" si="12"/>
        <v>92.642501010645461</v>
      </c>
      <c r="AG30" s="45">
        <v>55</v>
      </c>
      <c r="AH30" s="44">
        <f t="shared" si="13"/>
        <v>67.99794275315017</v>
      </c>
      <c r="AI30" s="45">
        <f t="shared" si="14"/>
        <v>132</v>
      </c>
      <c r="AJ30" s="44">
        <f t="shared" si="15"/>
        <v>80.487804878048792</v>
      </c>
      <c r="AK30" s="45">
        <v>82</v>
      </c>
      <c r="AL30" s="44">
        <f t="shared" si="16"/>
        <v>98.658247829518544</v>
      </c>
      <c r="AM30" s="45">
        <v>36</v>
      </c>
      <c r="AN30" s="44">
        <f t="shared" si="17"/>
        <v>44.507744347516471</v>
      </c>
      <c r="AO30" s="45">
        <f t="shared" si="18"/>
        <v>118</v>
      </c>
      <c r="AP30" s="44">
        <f t="shared" si="19"/>
        <v>71.951219512195124</v>
      </c>
    </row>
    <row r="31" spans="1:42" ht="19.5" customHeight="1" x14ac:dyDescent="0.25">
      <c r="A31" s="49">
        <v>20</v>
      </c>
      <c r="B31" s="38">
        <v>170221</v>
      </c>
      <c r="C31" s="41" t="s">
        <v>47</v>
      </c>
      <c r="D31" s="48">
        <v>17020200007</v>
      </c>
      <c r="E31" s="41" t="s">
        <v>48</v>
      </c>
      <c r="F31" s="41">
        <v>1</v>
      </c>
      <c r="G31" s="42">
        <v>119.6048</v>
      </c>
      <c r="H31" s="42">
        <v>116.3952</v>
      </c>
      <c r="I31" s="41">
        <f t="shared" si="20"/>
        <v>236</v>
      </c>
      <c r="J31" s="42">
        <v>119.6048</v>
      </c>
      <c r="K31" s="42">
        <v>116.3952</v>
      </c>
      <c r="L31" s="41">
        <f t="shared" si="0"/>
        <v>236</v>
      </c>
      <c r="M31" s="43">
        <v>180</v>
      </c>
      <c r="N31" s="44">
        <f t="shared" si="1"/>
        <v>150.49563228231645</v>
      </c>
      <c r="O31" s="43">
        <v>168</v>
      </c>
      <c r="P31" s="44">
        <f t="shared" si="2"/>
        <v>144.33584890098561</v>
      </c>
      <c r="Q31" s="43">
        <f t="shared" si="3"/>
        <v>348</v>
      </c>
      <c r="R31" s="44">
        <f t="shared" si="4"/>
        <v>147.45762711864407</v>
      </c>
      <c r="S31" s="44">
        <v>145</v>
      </c>
      <c r="T31" s="44">
        <f t="shared" si="5"/>
        <v>121.23259267186602</v>
      </c>
      <c r="U31" s="45">
        <v>93</v>
      </c>
      <c r="V31" s="44">
        <f t="shared" si="6"/>
        <v>79.90020207018847</v>
      </c>
      <c r="W31" s="45">
        <f t="shared" si="7"/>
        <v>238</v>
      </c>
      <c r="X31" s="44">
        <f t="shared" si="21"/>
        <v>100.84745762711864</v>
      </c>
      <c r="Y31" s="43">
        <v>121</v>
      </c>
      <c r="Z31" s="44">
        <f t="shared" si="8"/>
        <v>101.16650836755716</v>
      </c>
      <c r="AA31" s="43">
        <v>88</v>
      </c>
      <c r="AB31" s="46">
        <f t="shared" si="9"/>
        <v>75.604492281468652</v>
      </c>
      <c r="AC31" s="43">
        <f t="shared" si="10"/>
        <v>209</v>
      </c>
      <c r="AD31" s="44">
        <f t="shared" si="11"/>
        <v>88.559322033898297</v>
      </c>
      <c r="AE31" s="45">
        <v>126</v>
      </c>
      <c r="AF31" s="44">
        <f t="shared" si="12"/>
        <v>105.34694259762149</v>
      </c>
      <c r="AG31" s="45">
        <v>101</v>
      </c>
      <c r="AH31" s="44">
        <f t="shared" si="13"/>
        <v>86.773337732140149</v>
      </c>
      <c r="AI31" s="45">
        <f t="shared" si="14"/>
        <v>227</v>
      </c>
      <c r="AJ31" s="44">
        <f t="shared" si="15"/>
        <v>96.186440677966104</v>
      </c>
      <c r="AK31" s="45">
        <v>148</v>
      </c>
      <c r="AL31" s="44">
        <f t="shared" si="16"/>
        <v>123.74085320990463</v>
      </c>
      <c r="AM31" s="45">
        <v>93</v>
      </c>
      <c r="AN31" s="44">
        <f t="shared" si="17"/>
        <v>79.90020207018847</v>
      </c>
      <c r="AO31" s="45">
        <f t="shared" si="18"/>
        <v>241</v>
      </c>
      <c r="AP31" s="44">
        <f t="shared" si="19"/>
        <v>102.11864406779661</v>
      </c>
    </row>
    <row r="32" spans="1:42" ht="19.5" customHeight="1" x14ac:dyDescent="0.25">
      <c r="A32" s="47">
        <v>21</v>
      </c>
      <c r="B32" s="38">
        <v>170206</v>
      </c>
      <c r="C32" s="39" t="str">
        <f>'[1]11'!B26</f>
        <v>Kota Padang</v>
      </c>
      <c r="D32" s="48">
        <v>17020200001</v>
      </c>
      <c r="E32" s="41" t="s">
        <v>49</v>
      </c>
      <c r="F32" s="41">
        <v>1</v>
      </c>
      <c r="G32" s="42">
        <v>112.50959999999999</v>
      </c>
      <c r="H32" s="42">
        <v>109.49040000000001</v>
      </c>
      <c r="I32" s="41">
        <f t="shared" si="20"/>
        <v>222</v>
      </c>
      <c r="J32" s="42">
        <v>112.50959999999999</v>
      </c>
      <c r="K32" s="42">
        <v>109.49040000000001</v>
      </c>
      <c r="L32" s="41">
        <f t="shared" si="0"/>
        <v>222</v>
      </c>
      <c r="M32" s="43">
        <v>34</v>
      </c>
      <c r="N32" s="44">
        <f t="shared" si="1"/>
        <v>30.219643479311991</v>
      </c>
      <c r="O32" s="43">
        <v>40</v>
      </c>
      <c r="P32" s="44">
        <f t="shared" si="2"/>
        <v>36.532883248211711</v>
      </c>
      <c r="Q32" s="43">
        <f t="shared" si="3"/>
        <v>74</v>
      </c>
      <c r="R32" s="44">
        <f t="shared" si="4"/>
        <v>33.333333333333329</v>
      </c>
      <c r="S32" s="44">
        <v>62</v>
      </c>
      <c r="T32" s="44">
        <f t="shared" si="5"/>
        <v>55.106408697568924</v>
      </c>
      <c r="U32" s="45">
        <v>55</v>
      </c>
      <c r="V32" s="44">
        <f t="shared" si="6"/>
        <v>50.232714466291107</v>
      </c>
      <c r="W32" s="45">
        <f t="shared" si="7"/>
        <v>117</v>
      </c>
      <c r="X32" s="44">
        <f t="shared" si="21"/>
        <v>52.702702702702695</v>
      </c>
      <c r="Y32" s="43">
        <v>60</v>
      </c>
      <c r="Z32" s="44">
        <f t="shared" si="8"/>
        <v>53.328782610550576</v>
      </c>
      <c r="AA32" s="43">
        <v>52</v>
      </c>
      <c r="AB32" s="46">
        <f t="shared" si="9"/>
        <v>47.492748222675225</v>
      </c>
      <c r="AC32" s="43">
        <f t="shared" si="10"/>
        <v>112</v>
      </c>
      <c r="AD32" s="44">
        <f t="shared" si="11"/>
        <v>50.450450450450447</v>
      </c>
      <c r="AE32" s="45">
        <v>46</v>
      </c>
      <c r="AF32" s="44">
        <f t="shared" si="12"/>
        <v>40.885400001422106</v>
      </c>
      <c r="AG32" s="45">
        <v>39</v>
      </c>
      <c r="AH32" s="44">
        <f t="shared" si="13"/>
        <v>35.619561167006417</v>
      </c>
      <c r="AI32" s="45">
        <f t="shared" si="14"/>
        <v>85</v>
      </c>
      <c r="AJ32" s="44">
        <f t="shared" si="15"/>
        <v>38.288288288288285</v>
      </c>
      <c r="AK32" s="45">
        <v>59</v>
      </c>
      <c r="AL32" s="44">
        <f t="shared" si="16"/>
        <v>52.439969567041388</v>
      </c>
      <c r="AM32" s="45">
        <v>51</v>
      </c>
      <c r="AN32" s="44">
        <f t="shared" si="17"/>
        <v>46.579426141469931</v>
      </c>
      <c r="AO32" s="45">
        <f t="shared" si="18"/>
        <v>110</v>
      </c>
      <c r="AP32" s="44">
        <f t="shared" si="19"/>
        <v>49.549549549549546</v>
      </c>
    </row>
    <row r="33" spans="1:42" ht="19.5" customHeight="1" x14ac:dyDescent="0.25">
      <c r="A33" s="50"/>
      <c r="B33" s="50"/>
      <c r="C33" s="50"/>
      <c r="D33" s="50"/>
      <c r="E33" s="50"/>
      <c r="F33" s="50"/>
      <c r="G33" s="45"/>
      <c r="H33" s="45"/>
      <c r="I33" s="50"/>
      <c r="J33" s="45"/>
      <c r="K33" s="45"/>
      <c r="L33" s="50"/>
      <c r="M33" s="43"/>
      <c r="N33" s="51"/>
      <c r="O33" s="52"/>
      <c r="P33" s="51"/>
      <c r="Q33" s="43"/>
      <c r="R33" s="51"/>
      <c r="S33" s="51"/>
      <c r="T33" s="51"/>
      <c r="U33" s="51"/>
      <c r="V33" s="51"/>
      <c r="W33" s="51"/>
      <c r="X33" s="44"/>
      <c r="Y33" s="52"/>
      <c r="Z33" s="51"/>
      <c r="AA33" s="52"/>
      <c r="AB33" s="53"/>
      <c r="AC33" s="43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ht="19.5" customHeight="1" thickBot="1" x14ac:dyDescent="0.3">
      <c r="A34" s="54" t="s">
        <v>50</v>
      </c>
      <c r="B34" s="54"/>
      <c r="C34" s="54"/>
      <c r="D34" s="55"/>
      <c r="E34" s="55"/>
      <c r="F34" s="56">
        <v>21</v>
      </c>
      <c r="G34" s="57">
        <f>SUM(G12:G33)</f>
        <v>2482.3063999999999</v>
      </c>
      <c r="H34" s="57">
        <f>SUM(H12:H33)</f>
        <v>2415.6936000000001</v>
      </c>
      <c r="I34" s="55">
        <f>SUM(G34:H34)</f>
        <v>4898</v>
      </c>
      <c r="J34" s="57">
        <f>SUM(J12:J33)</f>
        <v>2482.3063999999999</v>
      </c>
      <c r="K34" s="57">
        <f>SUM(K12:K33)</f>
        <v>2415.6936000000001</v>
      </c>
      <c r="L34" s="57">
        <f>SUM(J34:K34)</f>
        <v>4898</v>
      </c>
      <c r="M34" s="55">
        <f>SUM(M12:M33)</f>
        <v>2019</v>
      </c>
      <c r="N34" s="58">
        <f>M34/G34*100</f>
        <v>81.335648169782743</v>
      </c>
      <c r="O34" s="55">
        <f>SUM(O12:O33)</f>
        <v>1887</v>
      </c>
      <c r="P34" s="58">
        <f>O34/H34*100</f>
        <v>78.114211173138841</v>
      </c>
      <c r="Q34" s="55">
        <f>SUM(Q12:Q33)</f>
        <v>3906</v>
      </c>
      <c r="R34" s="58">
        <f>Q34/I34*100</f>
        <v>79.74683544303798</v>
      </c>
      <c r="S34" s="57">
        <f>SUM(S12:S31)</f>
        <v>2019</v>
      </c>
      <c r="T34" s="58">
        <f>S34/G34*100</f>
        <v>81.335648169782743</v>
      </c>
      <c r="U34" s="57">
        <f>SUM(U12:U31)</f>
        <v>1822</v>
      </c>
      <c r="V34" s="58">
        <f>U34/H34*100</f>
        <v>75.423472579469504</v>
      </c>
      <c r="W34" s="59">
        <f>SUM(W12:W33)</f>
        <v>3958</v>
      </c>
      <c r="X34" s="60">
        <f t="shared" si="21"/>
        <v>80.808493262556141</v>
      </c>
      <c r="Y34" s="61">
        <f>SUM(Y12:Y33)</f>
        <v>2036</v>
      </c>
      <c r="Z34" s="58">
        <f>Y34/J34*100</f>
        <v>82.020495133074633</v>
      </c>
      <c r="AA34" s="55">
        <f>SUM(AA12:AA33)</f>
        <v>1819</v>
      </c>
      <c r="AB34" s="62">
        <f>AA34/K34*100</f>
        <v>75.299284644377082</v>
      </c>
      <c r="AC34" s="55">
        <f>SUM(AC12:AC33)</f>
        <v>3855</v>
      </c>
      <c r="AD34" s="58">
        <f>AC34/L34*100</f>
        <v>78.705594120049</v>
      </c>
      <c r="AE34" s="57">
        <f>SUM(AE12:AE31)</f>
        <v>1862</v>
      </c>
      <c r="AF34" s="58">
        <f>AE34/J34*100</f>
        <v>75.01088503820479</v>
      </c>
      <c r="AG34" s="57">
        <f>SUM(AG12:AG31)</f>
        <v>1663</v>
      </c>
      <c r="AH34" s="58">
        <f>AG34/K34*100</f>
        <v>68.8415120195707</v>
      </c>
      <c r="AI34" s="57">
        <f>SUM(AI12:AI33)</f>
        <v>3610</v>
      </c>
      <c r="AJ34" s="63">
        <f>AI34/L34*100</f>
        <v>73.70355247039609</v>
      </c>
      <c r="AK34" s="57">
        <f>SUM(AK12:AK31)</f>
        <v>2029</v>
      </c>
      <c r="AL34" s="58">
        <f>AK34/J34*100</f>
        <v>81.738499324660324</v>
      </c>
      <c r="AM34" s="57">
        <f>SUM(AM12:AM31)</f>
        <v>1815</v>
      </c>
      <c r="AN34" s="58">
        <f>AM34/K34*100</f>
        <v>75.133700730920509</v>
      </c>
      <c r="AO34" s="57">
        <f>SUM(AO12:AO33)</f>
        <v>3954</v>
      </c>
      <c r="AP34" s="64">
        <f>AO34/L34*100</f>
        <v>80.726827276439366</v>
      </c>
    </row>
    <row r="35" spans="1:42" ht="15.75" customHeigh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5.75" customHeight="1" x14ac:dyDescent="0.2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.75" customHeight="1" x14ac:dyDescent="0.2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.75" customHeight="1" x14ac:dyDescent="0.25">
      <c r="A38" s="2"/>
      <c r="B38" s="2"/>
      <c r="C38" s="8" t="s">
        <v>53</v>
      </c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.75" customHeight="1" x14ac:dyDescent="0.25">
      <c r="A39" s="2"/>
      <c r="B39" s="2"/>
      <c r="C39" s="2" t="s">
        <v>54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1:42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1:42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1:42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1:42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1:42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1:42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1:42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1:42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1:42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1:42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1:42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1:42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1:42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1:42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1:42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1:42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1:42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1:42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1:42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1:42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1:42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1:42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1:42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1:42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1:42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1:42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1:42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1:42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1:42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1:42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1:42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1:42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1:42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1:42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1:42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1:42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1:42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1:42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1:42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1:42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1:42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1:42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1:42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1:42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1:42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1:42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1:42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1:42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1:42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1:42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1:42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  <row r="292" spans="1:42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</row>
    <row r="293" spans="1:42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</row>
    <row r="294" spans="1:42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</row>
    <row r="295" spans="1:42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</row>
    <row r="296" spans="1:42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</row>
    <row r="297" spans="1:42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</row>
    <row r="298" spans="1:42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</row>
    <row r="299" spans="1:42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</row>
    <row r="300" spans="1:42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</row>
    <row r="301" spans="1:42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</row>
    <row r="302" spans="1:42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</row>
    <row r="303" spans="1:42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</row>
    <row r="304" spans="1:42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</row>
    <row r="305" spans="1:42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</row>
    <row r="306" spans="1:42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</row>
    <row r="307" spans="1:42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</row>
    <row r="308" spans="1:42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</row>
    <row r="309" spans="1:42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</row>
    <row r="310" spans="1:42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</row>
    <row r="311" spans="1:42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</row>
    <row r="312" spans="1:42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</row>
    <row r="313" spans="1:42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</row>
    <row r="314" spans="1:42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</row>
    <row r="315" spans="1:42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</row>
    <row r="316" spans="1:42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</row>
    <row r="317" spans="1:42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</row>
    <row r="318" spans="1:42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</row>
    <row r="319" spans="1:42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</row>
    <row r="320" spans="1:42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</row>
    <row r="321" spans="1:42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</row>
    <row r="322" spans="1:42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</row>
    <row r="323" spans="1:42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</row>
    <row r="324" spans="1:42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</row>
    <row r="325" spans="1:42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</row>
    <row r="326" spans="1:42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</row>
    <row r="327" spans="1:42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</row>
    <row r="328" spans="1:42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</row>
    <row r="329" spans="1:42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</row>
    <row r="330" spans="1:42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</row>
    <row r="331" spans="1:42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</row>
    <row r="332" spans="1:42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</row>
    <row r="333" spans="1:42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</row>
    <row r="334" spans="1:42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</row>
    <row r="335" spans="1:42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</row>
    <row r="336" spans="1:42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</row>
    <row r="337" spans="1:42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</row>
    <row r="338" spans="1:42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</row>
    <row r="339" spans="1:42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</row>
    <row r="340" spans="1:42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</row>
    <row r="341" spans="1:42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</row>
    <row r="342" spans="1:42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</row>
    <row r="343" spans="1:42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</row>
    <row r="344" spans="1:42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</row>
    <row r="345" spans="1:42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</row>
    <row r="346" spans="1:42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</row>
    <row r="347" spans="1:42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</row>
    <row r="348" spans="1:42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</row>
    <row r="349" spans="1:42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</row>
    <row r="350" spans="1:42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</row>
    <row r="351" spans="1:42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</row>
    <row r="352" spans="1:42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</row>
    <row r="353" spans="1:42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</row>
    <row r="354" spans="1:42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</row>
    <row r="355" spans="1:42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</row>
    <row r="356" spans="1:42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</row>
    <row r="357" spans="1:42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</row>
    <row r="358" spans="1:42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</row>
    <row r="359" spans="1:42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</row>
    <row r="360" spans="1:42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</row>
    <row r="361" spans="1:42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</row>
    <row r="362" spans="1:42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</row>
    <row r="363" spans="1:42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</row>
    <row r="364" spans="1:42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</row>
    <row r="365" spans="1:42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</row>
    <row r="366" spans="1:42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</row>
    <row r="367" spans="1:42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</row>
    <row r="368" spans="1:42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</row>
    <row r="369" spans="1:42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</row>
    <row r="370" spans="1:42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</row>
    <row r="371" spans="1:42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</row>
    <row r="372" spans="1:42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</row>
    <row r="373" spans="1:42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</row>
    <row r="374" spans="1:42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</row>
    <row r="375" spans="1:42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</row>
    <row r="376" spans="1:42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</row>
    <row r="377" spans="1:42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</row>
    <row r="378" spans="1:42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</row>
    <row r="379" spans="1:42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</row>
    <row r="380" spans="1:42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</row>
    <row r="381" spans="1:42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</row>
    <row r="382" spans="1:42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</row>
    <row r="383" spans="1:42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</row>
    <row r="384" spans="1:42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</row>
    <row r="385" spans="1:42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</row>
    <row r="386" spans="1:42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</row>
    <row r="387" spans="1:42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</row>
    <row r="388" spans="1:42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</row>
    <row r="389" spans="1:42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</row>
    <row r="390" spans="1:42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</row>
    <row r="391" spans="1:42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</row>
    <row r="392" spans="1:42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</row>
    <row r="393" spans="1:42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</row>
    <row r="394" spans="1:42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</row>
    <row r="395" spans="1:42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</row>
    <row r="396" spans="1:42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</row>
    <row r="397" spans="1:42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</row>
    <row r="398" spans="1:42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</row>
    <row r="399" spans="1:42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</row>
    <row r="400" spans="1:42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</row>
    <row r="401" spans="1:42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</row>
    <row r="402" spans="1:42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</row>
    <row r="403" spans="1:42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</row>
    <row r="404" spans="1:42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</row>
    <row r="405" spans="1:42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</row>
    <row r="406" spans="1:42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</row>
    <row r="407" spans="1:42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</row>
    <row r="408" spans="1:42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</row>
    <row r="409" spans="1:42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</row>
    <row r="410" spans="1:42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</row>
    <row r="411" spans="1:42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</row>
    <row r="412" spans="1:42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</row>
    <row r="413" spans="1:42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</row>
    <row r="414" spans="1:42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</row>
    <row r="415" spans="1:42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</row>
    <row r="416" spans="1:42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</row>
    <row r="417" spans="1:42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</row>
    <row r="418" spans="1:42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</row>
    <row r="419" spans="1:42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</row>
    <row r="420" spans="1:42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</row>
    <row r="421" spans="1:42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</row>
    <row r="422" spans="1:42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</row>
    <row r="423" spans="1:42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</row>
    <row r="424" spans="1:42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</row>
    <row r="425" spans="1:42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</row>
    <row r="426" spans="1:42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</row>
    <row r="427" spans="1:42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</row>
    <row r="428" spans="1:42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</row>
    <row r="429" spans="1:42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</row>
    <row r="430" spans="1:42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</row>
    <row r="431" spans="1:42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</row>
    <row r="432" spans="1:42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</row>
    <row r="433" spans="1:42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</row>
    <row r="434" spans="1:42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</row>
    <row r="435" spans="1:42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</row>
    <row r="436" spans="1:42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</row>
    <row r="437" spans="1:42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</row>
    <row r="438" spans="1:42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</row>
    <row r="439" spans="1:42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</row>
    <row r="440" spans="1:42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</row>
    <row r="441" spans="1:42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</row>
    <row r="442" spans="1:42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</row>
    <row r="443" spans="1:42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</row>
    <row r="444" spans="1:42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</row>
    <row r="445" spans="1:42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</row>
    <row r="446" spans="1:42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</row>
    <row r="447" spans="1:42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</row>
    <row r="448" spans="1:42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</row>
    <row r="449" spans="1:42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</row>
    <row r="450" spans="1:42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</row>
    <row r="451" spans="1:42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</row>
    <row r="452" spans="1:42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</row>
    <row r="453" spans="1:42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</row>
    <row r="454" spans="1:42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</row>
    <row r="455" spans="1:42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</row>
    <row r="456" spans="1:42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</row>
    <row r="457" spans="1:42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</row>
    <row r="458" spans="1:42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</row>
    <row r="459" spans="1:42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</row>
    <row r="460" spans="1:42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</row>
    <row r="461" spans="1:42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</row>
    <row r="462" spans="1:42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</row>
    <row r="463" spans="1:42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</row>
    <row r="464" spans="1:42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</row>
    <row r="465" spans="1:42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</row>
    <row r="466" spans="1:42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</row>
    <row r="467" spans="1:42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</row>
    <row r="468" spans="1:42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</row>
    <row r="469" spans="1:42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</row>
    <row r="470" spans="1:42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</row>
    <row r="471" spans="1:42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</row>
    <row r="472" spans="1:42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</row>
    <row r="473" spans="1:42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</row>
    <row r="474" spans="1:42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</row>
    <row r="475" spans="1:42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</row>
    <row r="476" spans="1:42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</row>
    <row r="477" spans="1:42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</row>
    <row r="478" spans="1:42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</row>
    <row r="479" spans="1:42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</row>
    <row r="480" spans="1:42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</row>
    <row r="481" spans="1:42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</row>
    <row r="482" spans="1:42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</row>
    <row r="483" spans="1:42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</row>
    <row r="484" spans="1:42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</row>
    <row r="485" spans="1:42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</row>
    <row r="486" spans="1:42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</row>
    <row r="487" spans="1:42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</row>
    <row r="488" spans="1:42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</row>
    <row r="489" spans="1:42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</row>
    <row r="490" spans="1:42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</row>
    <row r="491" spans="1:42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</row>
    <row r="492" spans="1:42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</row>
    <row r="493" spans="1:42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</row>
    <row r="494" spans="1:42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</row>
    <row r="495" spans="1:42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</row>
    <row r="496" spans="1:42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</row>
    <row r="497" spans="1:42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</row>
    <row r="498" spans="1:42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</row>
    <row r="499" spans="1:42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</row>
    <row r="500" spans="1:42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</row>
    <row r="501" spans="1:42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</row>
    <row r="502" spans="1:42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</row>
    <row r="503" spans="1:42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</row>
    <row r="504" spans="1:42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</row>
    <row r="505" spans="1:42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  <row r="506" spans="1:42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</row>
    <row r="507" spans="1:42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</row>
    <row r="508" spans="1:42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</row>
    <row r="509" spans="1:42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</row>
    <row r="510" spans="1:42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</row>
    <row r="511" spans="1:42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</row>
    <row r="512" spans="1:42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</row>
    <row r="513" spans="1:42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</row>
    <row r="514" spans="1:42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</row>
    <row r="515" spans="1:42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</row>
    <row r="516" spans="1:42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</row>
    <row r="517" spans="1:42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</row>
    <row r="518" spans="1:42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</row>
    <row r="519" spans="1:42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</row>
    <row r="520" spans="1:42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</row>
    <row r="521" spans="1:42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</row>
    <row r="522" spans="1:42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</row>
    <row r="523" spans="1:42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</row>
    <row r="524" spans="1:42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</row>
    <row r="525" spans="1:42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</row>
    <row r="526" spans="1:42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</row>
    <row r="527" spans="1:42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</row>
    <row r="528" spans="1:42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</row>
    <row r="529" spans="1:42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</row>
    <row r="530" spans="1:42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</row>
    <row r="531" spans="1:42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</row>
    <row r="532" spans="1:42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</row>
    <row r="533" spans="1:42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</row>
    <row r="534" spans="1:42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</row>
    <row r="535" spans="1:42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</row>
    <row r="536" spans="1:42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</row>
    <row r="537" spans="1:42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</row>
    <row r="538" spans="1:42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</row>
    <row r="539" spans="1:42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</row>
    <row r="540" spans="1:42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</row>
    <row r="541" spans="1:42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</row>
    <row r="542" spans="1:42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</row>
    <row r="543" spans="1:42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</row>
    <row r="544" spans="1:42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</row>
    <row r="545" spans="1:42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</row>
    <row r="546" spans="1:42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</row>
    <row r="547" spans="1:42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</row>
    <row r="548" spans="1:42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</row>
    <row r="549" spans="1:42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</row>
    <row r="550" spans="1:42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</row>
    <row r="551" spans="1:42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</row>
    <row r="552" spans="1:42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</row>
    <row r="553" spans="1:42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</row>
    <row r="554" spans="1:42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</row>
    <row r="555" spans="1:42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</row>
    <row r="556" spans="1:42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</row>
    <row r="557" spans="1:42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</row>
    <row r="558" spans="1:42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</row>
    <row r="559" spans="1:42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</row>
    <row r="560" spans="1:42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</row>
    <row r="561" spans="1:42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</row>
    <row r="562" spans="1:42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</row>
    <row r="563" spans="1:42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</row>
    <row r="564" spans="1:42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</row>
    <row r="565" spans="1:42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</row>
    <row r="566" spans="1:42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</row>
    <row r="567" spans="1:42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</row>
    <row r="568" spans="1:42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</row>
    <row r="569" spans="1:42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</row>
    <row r="570" spans="1:42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</row>
    <row r="571" spans="1:42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</row>
    <row r="572" spans="1:42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</row>
    <row r="573" spans="1:42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</row>
    <row r="574" spans="1:42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</row>
    <row r="575" spans="1:42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</row>
    <row r="576" spans="1:42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</row>
    <row r="577" spans="1:42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</row>
    <row r="578" spans="1:42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</row>
    <row r="579" spans="1:42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</row>
    <row r="580" spans="1:42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</row>
    <row r="581" spans="1:42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</row>
    <row r="582" spans="1:42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</row>
    <row r="583" spans="1:42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</row>
    <row r="584" spans="1:42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</row>
    <row r="585" spans="1:42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</row>
    <row r="586" spans="1:42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</row>
    <row r="587" spans="1:42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</row>
    <row r="588" spans="1:42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</row>
    <row r="589" spans="1:42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</row>
    <row r="590" spans="1:42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</row>
    <row r="591" spans="1:42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</row>
    <row r="592" spans="1:42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</row>
    <row r="593" spans="1:42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</row>
    <row r="594" spans="1:42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</row>
    <row r="595" spans="1:42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</row>
    <row r="596" spans="1:42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</row>
    <row r="597" spans="1:42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</row>
    <row r="598" spans="1:42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</row>
    <row r="599" spans="1:42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</row>
    <row r="600" spans="1:42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</row>
    <row r="601" spans="1:42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</row>
    <row r="602" spans="1:42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</row>
    <row r="603" spans="1:42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</row>
    <row r="604" spans="1:42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</row>
    <row r="605" spans="1:42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</row>
    <row r="606" spans="1:42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</row>
    <row r="607" spans="1:42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</row>
    <row r="608" spans="1:42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</row>
    <row r="609" spans="1:42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</row>
    <row r="610" spans="1:42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</row>
    <row r="611" spans="1:42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</row>
    <row r="612" spans="1:42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</row>
    <row r="613" spans="1:42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</row>
    <row r="614" spans="1:42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</row>
    <row r="615" spans="1:42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</row>
    <row r="616" spans="1:42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</row>
    <row r="617" spans="1:42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</row>
    <row r="618" spans="1:42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</row>
    <row r="619" spans="1:42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</row>
    <row r="620" spans="1:42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</row>
    <row r="621" spans="1:42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</row>
    <row r="622" spans="1:42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</row>
    <row r="623" spans="1:42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</row>
    <row r="624" spans="1:42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</row>
    <row r="625" spans="1:42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</row>
    <row r="626" spans="1:42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</row>
    <row r="627" spans="1:42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</row>
    <row r="628" spans="1:42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</row>
    <row r="629" spans="1:42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</row>
    <row r="630" spans="1:42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</row>
    <row r="631" spans="1:42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</row>
    <row r="632" spans="1:42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</row>
    <row r="633" spans="1:42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</row>
    <row r="634" spans="1:42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</row>
    <row r="635" spans="1:42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</row>
    <row r="636" spans="1:42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</row>
    <row r="637" spans="1:42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</row>
    <row r="638" spans="1:42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</row>
    <row r="639" spans="1:42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</row>
    <row r="640" spans="1:42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</row>
    <row r="641" spans="1:42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</row>
    <row r="642" spans="1:42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</row>
    <row r="643" spans="1:42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</row>
    <row r="644" spans="1:42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</row>
    <row r="645" spans="1:42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</row>
    <row r="646" spans="1:42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</row>
    <row r="647" spans="1:42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</row>
    <row r="648" spans="1:42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</row>
    <row r="649" spans="1:42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</row>
    <row r="650" spans="1:42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</row>
    <row r="651" spans="1:42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</row>
    <row r="652" spans="1:42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</row>
    <row r="653" spans="1:42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</row>
    <row r="654" spans="1:42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</row>
    <row r="655" spans="1:42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</row>
    <row r="656" spans="1:42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</row>
    <row r="657" spans="1:42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</row>
    <row r="658" spans="1:42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</row>
    <row r="659" spans="1:42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</row>
    <row r="660" spans="1:42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</row>
    <row r="661" spans="1:42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</row>
    <row r="662" spans="1:42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</row>
    <row r="663" spans="1:42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</row>
    <row r="664" spans="1:42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</row>
    <row r="665" spans="1:42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</row>
    <row r="666" spans="1:42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</row>
    <row r="667" spans="1:42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</row>
    <row r="668" spans="1:42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</row>
    <row r="669" spans="1:42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</row>
    <row r="670" spans="1:42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</row>
    <row r="671" spans="1:42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</row>
    <row r="672" spans="1:42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</row>
    <row r="673" spans="1:42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</row>
    <row r="674" spans="1:42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</row>
    <row r="675" spans="1:42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</row>
    <row r="676" spans="1:42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</row>
    <row r="677" spans="1:42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</row>
    <row r="678" spans="1:42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</row>
    <row r="679" spans="1:42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</row>
    <row r="680" spans="1:42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</row>
    <row r="681" spans="1:42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</row>
    <row r="682" spans="1:42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</row>
    <row r="683" spans="1:42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</row>
    <row r="684" spans="1:42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</row>
    <row r="685" spans="1:42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</row>
    <row r="686" spans="1:42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</row>
    <row r="687" spans="1:42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</row>
    <row r="688" spans="1:42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</row>
    <row r="689" spans="1:42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</row>
    <row r="690" spans="1:42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</row>
    <row r="691" spans="1:42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</row>
    <row r="692" spans="1:42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</row>
    <row r="693" spans="1:42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</row>
    <row r="694" spans="1:42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</row>
    <row r="695" spans="1:42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</row>
    <row r="696" spans="1:42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</row>
    <row r="697" spans="1:42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</row>
    <row r="698" spans="1:42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</row>
    <row r="699" spans="1:42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</row>
    <row r="700" spans="1:42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</row>
    <row r="701" spans="1:42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</row>
    <row r="702" spans="1:42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</row>
    <row r="703" spans="1:42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</row>
    <row r="704" spans="1:42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</row>
    <row r="705" spans="1:42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</row>
    <row r="706" spans="1:42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</row>
    <row r="707" spans="1:42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</row>
    <row r="708" spans="1:42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</row>
    <row r="709" spans="1:42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</row>
    <row r="710" spans="1:42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</row>
    <row r="711" spans="1:42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</row>
    <row r="712" spans="1:42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</row>
    <row r="713" spans="1:42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</row>
    <row r="714" spans="1:42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</row>
    <row r="715" spans="1:42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</row>
    <row r="716" spans="1:42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</row>
    <row r="717" spans="1:42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</row>
    <row r="718" spans="1:42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</row>
    <row r="719" spans="1:42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</row>
    <row r="720" spans="1:42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</row>
    <row r="721" spans="1:42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</row>
    <row r="722" spans="1:42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</row>
    <row r="723" spans="1:42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</row>
    <row r="724" spans="1:42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</row>
    <row r="725" spans="1:42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</row>
    <row r="726" spans="1:42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</row>
    <row r="727" spans="1:42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</row>
    <row r="728" spans="1:42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</row>
    <row r="729" spans="1:42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</row>
    <row r="730" spans="1:42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</row>
    <row r="731" spans="1:42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</row>
    <row r="732" spans="1:42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</row>
    <row r="733" spans="1:42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</row>
    <row r="734" spans="1:42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</row>
    <row r="735" spans="1:42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</row>
    <row r="736" spans="1:42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</row>
    <row r="737" spans="1:42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</row>
    <row r="738" spans="1:42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</row>
    <row r="739" spans="1:42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</row>
    <row r="740" spans="1:42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</row>
    <row r="741" spans="1:42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</row>
    <row r="742" spans="1:42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</row>
    <row r="743" spans="1:42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</row>
    <row r="744" spans="1:42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</row>
    <row r="745" spans="1:42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</row>
    <row r="746" spans="1:42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</row>
    <row r="747" spans="1:42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</row>
    <row r="748" spans="1:42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</row>
    <row r="749" spans="1:42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</row>
    <row r="750" spans="1:42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</row>
    <row r="751" spans="1:42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</row>
    <row r="752" spans="1:42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</row>
    <row r="753" spans="1:42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</row>
    <row r="754" spans="1:42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</row>
    <row r="755" spans="1:42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</row>
    <row r="756" spans="1:42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</row>
    <row r="757" spans="1:42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</row>
    <row r="758" spans="1:42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</row>
    <row r="759" spans="1:42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</row>
    <row r="760" spans="1:42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</row>
    <row r="761" spans="1:42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</row>
    <row r="762" spans="1:42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</row>
    <row r="763" spans="1:42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</row>
    <row r="764" spans="1:42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</row>
    <row r="765" spans="1:42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</row>
    <row r="766" spans="1:42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</row>
    <row r="767" spans="1:42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</row>
    <row r="768" spans="1:42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</row>
    <row r="769" spans="1:42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</row>
    <row r="770" spans="1:42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</row>
    <row r="771" spans="1:42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</row>
    <row r="772" spans="1:42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</row>
    <row r="773" spans="1:42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</row>
    <row r="774" spans="1:42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</row>
    <row r="775" spans="1:42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</row>
    <row r="776" spans="1:42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</row>
    <row r="777" spans="1:42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</row>
    <row r="778" spans="1:42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</row>
    <row r="779" spans="1:42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</row>
    <row r="780" spans="1:42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</row>
    <row r="781" spans="1:42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</row>
    <row r="782" spans="1:42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</row>
    <row r="783" spans="1:42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</row>
    <row r="784" spans="1:42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</row>
    <row r="785" spans="1:42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</row>
    <row r="786" spans="1:42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</row>
    <row r="787" spans="1:42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</row>
    <row r="788" spans="1:42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</row>
    <row r="789" spans="1:42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</row>
    <row r="790" spans="1:42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</row>
    <row r="791" spans="1:42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</row>
    <row r="792" spans="1:42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</row>
    <row r="793" spans="1:42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</row>
    <row r="794" spans="1:42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</row>
    <row r="795" spans="1:42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</row>
    <row r="796" spans="1:42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</row>
    <row r="797" spans="1:42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</row>
    <row r="798" spans="1:42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</row>
    <row r="799" spans="1:42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</row>
    <row r="800" spans="1:42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</row>
    <row r="801" spans="1:42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</row>
    <row r="802" spans="1:42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</row>
    <row r="803" spans="1:42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</row>
    <row r="804" spans="1:42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</row>
    <row r="805" spans="1:42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</row>
    <row r="806" spans="1:42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</row>
    <row r="807" spans="1:42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</row>
    <row r="808" spans="1:42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</row>
    <row r="809" spans="1:42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</row>
    <row r="810" spans="1:42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</row>
    <row r="811" spans="1:42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</row>
    <row r="812" spans="1:42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</row>
    <row r="813" spans="1:42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</row>
    <row r="814" spans="1:42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</row>
    <row r="815" spans="1:42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</row>
    <row r="816" spans="1:42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</row>
    <row r="817" spans="1:42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</row>
    <row r="818" spans="1:42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</row>
    <row r="819" spans="1:42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</row>
    <row r="820" spans="1:42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</row>
    <row r="821" spans="1:42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</row>
    <row r="822" spans="1:42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</row>
    <row r="823" spans="1:42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</row>
    <row r="824" spans="1:42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</row>
    <row r="825" spans="1:42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</row>
    <row r="826" spans="1:42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</row>
    <row r="827" spans="1:42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</row>
    <row r="828" spans="1:42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</row>
    <row r="829" spans="1:42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</row>
    <row r="830" spans="1:42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</row>
    <row r="831" spans="1:42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</row>
    <row r="832" spans="1:42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</row>
    <row r="833" spans="1:42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</row>
    <row r="834" spans="1:42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</row>
    <row r="835" spans="1:42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</row>
    <row r="836" spans="1:42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</row>
    <row r="837" spans="1:42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</row>
    <row r="838" spans="1:42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</row>
    <row r="839" spans="1:42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</row>
    <row r="840" spans="1:42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</row>
    <row r="841" spans="1:42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</row>
    <row r="842" spans="1:42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</row>
    <row r="843" spans="1:42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</row>
    <row r="844" spans="1:42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</row>
    <row r="845" spans="1:42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</row>
    <row r="846" spans="1:42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</row>
    <row r="847" spans="1:42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</row>
    <row r="848" spans="1:42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</row>
    <row r="849" spans="1:42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</row>
    <row r="850" spans="1:42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</row>
    <row r="851" spans="1:42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</row>
    <row r="852" spans="1:42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</row>
    <row r="853" spans="1:42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</row>
    <row r="854" spans="1:42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</row>
    <row r="855" spans="1:42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</row>
    <row r="856" spans="1:42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</row>
    <row r="857" spans="1:42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</row>
    <row r="858" spans="1:42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</row>
    <row r="859" spans="1:42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</row>
    <row r="860" spans="1:42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</row>
    <row r="861" spans="1:42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</row>
    <row r="862" spans="1:42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</row>
    <row r="863" spans="1:42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</row>
    <row r="864" spans="1:42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</row>
    <row r="865" spans="1:42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</row>
    <row r="866" spans="1:42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</row>
    <row r="867" spans="1:42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</row>
    <row r="868" spans="1:42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</row>
    <row r="869" spans="1:42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</row>
    <row r="870" spans="1:42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</row>
    <row r="871" spans="1:42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</row>
    <row r="872" spans="1:42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</row>
    <row r="873" spans="1:42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</row>
    <row r="874" spans="1:42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</row>
    <row r="875" spans="1:42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</row>
    <row r="876" spans="1:42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</row>
    <row r="877" spans="1:42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</row>
    <row r="878" spans="1:42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</row>
    <row r="879" spans="1:42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</row>
    <row r="880" spans="1:42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</row>
    <row r="881" spans="1:42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</row>
    <row r="882" spans="1:42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</row>
    <row r="883" spans="1:42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</row>
    <row r="884" spans="1:42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</row>
    <row r="885" spans="1:42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</row>
    <row r="886" spans="1:42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</row>
    <row r="887" spans="1:42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</row>
    <row r="888" spans="1:42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</row>
    <row r="889" spans="1:42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</row>
    <row r="890" spans="1:42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</row>
    <row r="891" spans="1:42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</row>
    <row r="892" spans="1:42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</row>
    <row r="893" spans="1:42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</row>
    <row r="894" spans="1:42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</row>
    <row r="895" spans="1:42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</row>
    <row r="896" spans="1:42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</row>
    <row r="897" spans="1:42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</row>
    <row r="898" spans="1:42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</row>
    <row r="899" spans="1:42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</row>
    <row r="900" spans="1:42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</row>
    <row r="901" spans="1:42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</row>
    <row r="902" spans="1:42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</row>
    <row r="903" spans="1:42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</row>
    <row r="904" spans="1:42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</row>
    <row r="905" spans="1:42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</row>
    <row r="906" spans="1:42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</row>
    <row r="907" spans="1:42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</row>
    <row r="908" spans="1:42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</row>
    <row r="909" spans="1:42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</row>
    <row r="910" spans="1:42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</row>
    <row r="911" spans="1:42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</row>
    <row r="912" spans="1:42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</row>
    <row r="913" spans="1:42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</row>
    <row r="914" spans="1:42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</row>
    <row r="915" spans="1:42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</row>
    <row r="916" spans="1:42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</row>
    <row r="917" spans="1:42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</row>
    <row r="918" spans="1:42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</row>
    <row r="919" spans="1:42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</row>
    <row r="920" spans="1:42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</row>
    <row r="921" spans="1:42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</row>
    <row r="922" spans="1:42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</row>
    <row r="923" spans="1:42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</row>
    <row r="924" spans="1:42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</row>
    <row r="925" spans="1:42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</row>
    <row r="926" spans="1:42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</row>
    <row r="927" spans="1:42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</row>
    <row r="928" spans="1:42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</row>
    <row r="929" spans="1:42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</row>
    <row r="930" spans="1:42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</row>
    <row r="931" spans="1:42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</row>
    <row r="932" spans="1:42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</row>
    <row r="933" spans="1:42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</row>
    <row r="934" spans="1:42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</row>
    <row r="935" spans="1:42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</row>
    <row r="936" spans="1:42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</row>
    <row r="937" spans="1:42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</row>
    <row r="938" spans="1:42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</row>
    <row r="939" spans="1:42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</row>
    <row r="940" spans="1:42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</row>
    <row r="941" spans="1:42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</row>
    <row r="942" spans="1:42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</row>
    <row r="943" spans="1:42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</row>
    <row r="944" spans="1:42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</row>
    <row r="945" spans="1:42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</row>
    <row r="946" spans="1:42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</row>
    <row r="947" spans="1:42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</row>
    <row r="948" spans="1:42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</row>
    <row r="949" spans="1:42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</row>
    <row r="950" spans="1:42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</row>
    <row r="951" spans="1:42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</row>
    <row r="952" spans="1:42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</row>
    <row r="953" spans="1:42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</row>
    <row r="954" spans="1:42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</row>
    <row r="955" spans="1:42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</row>
    <row r="956" spans="1:42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</row>
    <row r="957" spans="1:42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</row>
    <row r="958" spans="1:42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</row>
    <row r="959" spans="1:42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</row>
    <row r="960" spans="1:42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</row>
    <row r="961" spans="1:42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</row>
    <row r="962" spans="1:42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</row>
    <row r="963" spans="1:42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</row>
    <row r="964" spans="1:42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</row>
    <row r="965" spans="1:42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</row>
    <row r="966" spans="1:42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</row>
    <row r="967" spans="1:42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</row>
    <row r="968" spans="1:42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</row>
    <row r="969" spans="1:42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</row>
    <row r="970" spans="1:42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</row>
    <row r="971" spans="1:42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</row>
    <row r="972" spans="1:42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</row>
    <row r="973" spans="1:42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</row>
    <row r="974" spans="1:42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</row>
    <row r="975" spans="1:42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</row>
    <row r="976" spans="1:42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</row>
    <row r="977" spans="1:42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</row>
    <row r="978" spans="1:42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</row>
    <row r="979" spans="1:42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</row>
    <row r="980" spans="1:42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</row>
    <row r="981" spans="1:42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</row>
    <row r="982" spans="1:42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</row>
    <row r="983" spans="1:42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</row>
    <row r="984" spans="1:42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</row>
    <row r="985" spans="1:42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</row>
    <row r="986" spans="1:42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</row>
    <row r="987" spans="1:42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</row>
    <row r="988" spans="1:42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</row>
    <row r="989" spans="1:42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</row>
    <row r="990" spans="1:42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</row>
    <row r="991" spans="1:42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</row>
    <row r="992" spans="1:42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</row>
    <row r="993" spans="1:42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</row>
    <row r="994" spans="1:42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</row>
    <row r="995" spans="1:42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</row>
    <row r="996" spans="1:42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</row>
    <row r="997" spans="1:42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</row>
    <row r="998" spans="1:42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</row>
    <row r="999" spans="1:42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</row>
    <row r="1000" spans="1:42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</row>
  </sheetData>
  <mergeCells count="30">
    <mergeCell ref="AI9:AJ9"/>
    <mergeCell ref="AK9:AL9"/>
    <mergeCell ref="AM9:AN9"/>
    <mergeCell ref="AO9:AP9"/>
    <mergeCell ref="W9:X9"/>
    <mergeCell ref="Y9:Z9"/>
    <mergeCell ref="AA9:AB9"/>
    <mergeCell ref="AC9:AD9"/>
    <mergeCell ref="AE9:AF9"/>
    <mergeCell ref="AG9:AH9"/>
    <mergeCell ref="M8:R8"/>
    <mergeCell ref="S8:X8"/>
    <mergeCell ref="Y8:AD8"/>
    <mergeCell ref="AE8:AJ8"/>
    <mergeCell ref="AK8:AP8"/>
    <mergeCell ref="M9:N9"/>
    <mergeCell ref="O9:P9"/>
    <mergeCell ref="Q9:R9"/>
    <mergeCell ref="S9:T9"/>
    <mergeCell ref="U9:V9"/>
    <mergeCell ref="A3:AP3"/>
    <mergeCell ref="A7:A10"/>
    <mergeCell ref="B7:B10"/>
    <mergeCell ref="C7:C10"/>
    <mergeCell ref="D7:D10"/>
    <mergeCell ref="E7:E10"/>
    <mergeCell ref="F7:F10"/>
    <mergeCell ref="G7:I9"/>
    <mergeCell ref="J7:L9"/>
    <mergeCell ref="M7:AP7"/>
  </mergeCells>
  <printOptions horizontalCentered="1"/>
  <pageMargins left="0.19685039370078741" right="0.19685039370078741" top="0.39370078740157483" bottom="0.39370078740157483" header="0" footer="0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2CD6-04F1-476E-B4E8-64C12A9D151D}">
  <sheetPr>
    <tabColor rgb="FFC00000"/>
    <pageSetUpPr fitToPage="1"/>
  </sheetPr>
  <dimension ref="A1:AP1000"/>
  <sheetViews>
    <sheetView view="pageBreakPreview" zoomScale="60" zoomScaleNormal="50" workbookViewId="0">
      <selection activeCell="R26" sqref="R26"/>
    </sheetView>
  </sheetViews>
  <sheetFormatPr defaultColWidth="14.42578125" defaultRowHeight="15" customHeight="1" x14ac:dyDescent="0.25"/>
  <cols>
    <col min="1" max="1" width="5.7109375" customWidth="1"/>
    <col min="2" max="2" width="23.7109375" bestFit="1" customWidth="1"/>
    <col min="3" max="6" width="21.7109375" customWidth="1"/>
    <col min="7" max="12" width="9.140625" customWidth="1"/>
    <col min="13" max="13" width="16.85546875" customWidth="1"/>
    <col min="14" max="14" width="11.140625" customWidth="1"/>
    <col min="15" max="15" width="9.28515625" customWidth="1"/>
    <col min="16" max="16" width="11.5703125" customWidth="1"/>
    <col min="17" max="17" width="9.28515625" customWidth="1"/>
    <col min="18" max="18" width="11" customWidth="1"/>
    <col min="19" max="19" width="11.85546875" customWidth="1"/>
    <col min="20" max="20" width="11.7109375" customWidth="1"/>
    <col min="21" max="21" width="9.28515625" customWidth="1"/>
    <col min="22" max="22" width="11.42578125" customWidth="1"/>
    <col min="23" max="23" width="10.7109375" customWidth="1"/>
    <col min="24" max="24" width="11.5703125" customWidth="1"/>
    <col min="25" max="25" width="9.28515625" customWidth="1"/>
    <col min="26" max="26" width="13.140625" customWidth="1"/>
    <col min="27" max="27" width="9.28515625" customWidth="1"/>
    <col min="28" max="28" width="10.85546875" customWidth="1"/>
    <col min="29" max="29" width="9.28515625" customWidth="1"/>
    <col min="30" max="30" width="11.28515625" customWidth="1"/>
    <col min="31" max="31" width="9.28515625" customWidth="1"/>
    <col min="32" max="32" width="11.85546875" customWidth="1"/>
    <col min="33" max="33" width="9.28515625" customWidth="1"/>
    <col min="34" max="34" width="13" customWidth="1"/>
    <col min="35" max="35" width="9.28515625" customWidth="1"/>
    <col min="36" max="36" width="10.5703125" customWidth="1"/>
    <col min="37" max="37" width="9.28515625" customWidth="1"/>
    <col min="38" max="38" width="10.7109375" customWidth="1"/>
    <col min="39" max="39" width="9.28515625" customWidth="1"/>
    <col min="40" max="40" width="18.7109375" customWidth="1"/>
    <col min="41" max="41" width="15.7109375" customWidth="1"/>
    <col min="42" max="42" width="15.42578125" customWidth="1"/>
  </cols>
  <sheetData>
    <row r="1" spans="1:42" ht="15.75" x14ac:dyDescent="0.25">
      <c r="A1" s="1" t="s">
        <v>55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.75" x14ac:dyDescent="0.25">
      <c r="A3" s="3" t="s">
        <v>56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9"/>
      <c r="O4" s="9"/>
      <c r="P4" s="9"/>
      <c r="Q4" s="9"/>
      <c r="R4" s="9"/>
      <c r="S4" s="6" t="s">
        <v>2</v>
      </c>
      <c r="T4" s="7" t="str">
        <f>'[1]1'!$F$5</f>
        <v>REJANG LEBONG</v>
      </c>
      <c r="U4" s="9"/>
      <c r="V4" s="6"/>
      <c r="W4" s="7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9"/>
      <c r="O5" s="9"/>
      <c r="P5" s="9"/>
      <c r="Q5" s="9"/>
      <c r="R5" s="9"/>
      <c r="S5" s="6" t="s">
        <v>3</v>
      </c>
      <c r="T5" s="7">
        <f>'[1]1'!$F$6</f>
        <v>2025</v>
      </c>
      <c r="U5" s="9"/>
      <c r="V5" s="6"/>
      <c r="W5" s="7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9.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2" t="s">
        <v>10</v>
      </c>
      <c r="H7" s="13"/>
      <c r="I7" s="14"/>
      <c r="J7" s="15" t="s">
        <v>11</v>
      </c>
      <c r="K7" s="13"/>
      <c r="L7" s="14"/>
      <c r="M7" s="66" t="s">
        <v>57</v>
      </c>
      <c r="N7" s="6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8"/>
    </row>
    <row r="8" spans="1:42" ht="19.5" customHeight="1" x14ac:dyDescent="0.25">
      <c r="A8" s="19"/>
      <c r="B8" s="20"/>
      <c r="C8" s="19"/>
      <c r="D8" s="20"/>
      <c r="E8" s="19"/>
      <c r="F8" s="21"/>
      <c r="G8" s="22"/>
      <c r="H8" s="4"/>
      <c r="I8" s="23"/>
      <c r="J8" s="4"/>
      <c r="K8" s="4"/>
      <c r="L8" s="23"/>
      <c r="M8" s="19"/>
      <c r="N8" s="24" t="s">
        <v>58</v>
      </c>
      <c r="O8" s="25"/>
      <c r="P8" s="25"/>
      <c r="Q8" s="25"/>
      <c r="R8" s="25"/>
      <c r="S8" s="26"/>
      <c r="T8" s="24" t="s">
        <v>59</v>
      </c>
      <c r="U8" s="25"/>
      <c r="V8" s="25"/>
      <c r="W8" s="25"/>
      <c r="X8" s="25"/>
      <c r="Y8" s="26"/>
      <c r="Z8" s="24" t="s">
        <v>60</v>
      </c>
      <c r="AA8" s="25"/>
      <c r="AB8" s="25"/>
      <c r="AC8" s="25"/>
      <c r="AD8" s="25"/>
      <c r="AE8" s="26"/>
      <c r="AF8" s="68" t="s">
        <v>61</v>
      </c>
      <c r="AG8" s="25"/>
      <c r="AH8" s="25"/>
      <c r="AI8" s="25"/>
      <c r="AJ8" s="25"/>
      <c r="AK8" s="26"/>
      <c r="AL8" s="69" t="s">
        <v>62</v>
      </c>
      <c r="AM8" s="25"/>
      <c r="AN8" s="70" t="s">
        <v>63</v>
      </c>
      <c r="AO8" s="71"/>
      <c r="AP8" s="72"/>
    </row>
    <row r="9" spans="1:42" ht="19.5" customHeight="1" x14ac:dyDescent="0.25">
      <c r="A9" s="19"/>
      <c r="B9" s="20"/>
      <c r="C9" s="19"/>
      <c r="D9" s="20"/>
      <c r="E9" s="19"/>
      <c r="F9" s="21"/>
      <c r="G9" s="27"/>
      <c r="H9" s="28"/>
      <c r="I9" s="29"/>
      <c r="J9" s="28"/>
      <c r="K9" s="28"/>
      <c r="L9" s="29"/>
      <c r="M9" s="30"/>
      <c r="N9" s="24" t="s">
        <v>18</v>
      </c>
      <c r="O9" s="25"/>
      <c r="P9" s="24" t="s">
        <v>19</v>
      </c>
      <c r="Q9" s="26"/>
      <c r="R9" s="24" t="s">
        <v>20</v>
      </c>
      <c r="S9" s="25"/>
      <c r="T9" s="24" t="s">
        <v>18</v>
      </c>
      <c r="U9" s="25"/>
      <c r="V9" s="24" t="s">
        <v>19</v>
      </c>
      <c r="W9" s="26"/>
      <c r="X9" s="24" t="s">
        <v>20</v>
      </c>
      <c r="Y9" s="25"/>
      <c r="Z9" s="24" t="s">
        <v>18</v>
      </c>
      <c r="AA9" s="25"/>
      <c r="AB9" s="24" t="s">
        <v>19</v>
      </c>
      <c r="AC9" s="26"/>
      <c r="AD9" s="24" t="s">
        <v>20</v>
      </c>
      <c r="AE9" s="25"/>
      <c r="AF9" s="24" t="s">
        <v>18</v>
      </c>
      <c r="AG9" s="25"/>
      <c r="AH9" s="24" t="s">
        <v>19</v>
      </c>
      <c r="AI9" s="26"/>
      <c r="AJ9" s="24" t="s">
        <v>20</v>
      </c>
      <c r="AK9" s="25"/>
      <c r="AL9" s="24" t="s">
        <v>19</v>
      </c>
      <c r="AM9" s="26"/>
      <c r="AN9" s="73" t="s">
        <v>18</v>
      </c>
      <c r="AO9" s="73" t="s">
        <v>19</v>
      </c>
      <c r="AP9" s="74" t="s">
        <v>20</v>
      </c>
    </row>
    <row r="10" spans="1:42" ht="19.5" customHeight="1" x14ac:dyDescent="0.25">
      <c r="A10" s="30"/>
      <c r="B10" s="31"/>
      <c r="C10" s="30"/>
      <c r="D10" s="31"/>
      <c r="E10" s="30"/>
      <c r="F10" s="32"/>
      <c r="G10" s="33" t="s">
        <v>18</v>
      </c>
      <c r="H10" s="33" t="s">
        <v>19</v>
      </c>
      <c r="I10" s="33" t="s">
        <v>21</v>
      </c>
      <c r="J10" s="33" t="s">
        <v>18</v>
      </c>
      <c r="K10" s="33" t="s">
        <v>19</v>
      </c>
      <c r="L10" s="33" t="s">
        <v>21</v>
      </c>
      <c r="M10" s="33" t="s">
        <v>19</v>
      </c>
      <c r="N10" s="33" t="s">
        <v>22</v>
      </c>
      <c r="O10" s="33" t="s">
        <v>23</v>
      </c>
      <c r="P10" s="33" t="s">
        <v>22</v>
      </c>
      <c r="Q10" s="34" t="s">
        <v>23</v>
      </c>
      <c r="R10" s="33" t="s">
        <v>22</v>
      </c>
      <c r="S10" s="33" t="s">
        <v>23</v>
      </c>
      <c r="T10" s="33" t="s">
        <v>22</v>
      </c>
      <c r="U10" s="33" t="s">
        <v>23</v>
      </c>
      <c r="V10" s="33" t="s">
        <v>22</v>
      </c>
      <c r="W10" s="34" t="s">
        <v>23</v>
      </c>
      <c r="X10" s="33" t="s">
        <v>22</v>
      </c>
      <c r="Y10" s="33" t="s">
        <v>23</v>
      </c>
      <c r="Z10" s="33" t="s">
        <v>22</v>
      </c>
      <c r="AA10" s="33" t="s">
        <v>23</v>
      </c>
      <c r="AB10" s="33" t="s">
        <v>22</v>
      </c>
      <c r="AC10" s="34" t="s">
        <v>23</v>
      </c>
      <c r="AD10" s="33" t="s">
        <v>22</v>
      </c>
      <c r="AE10" s="33" t="s">
        <v>23</v>
      </c>
      <c r="AF10" s="33" t="s">
        <v>22</v>
      </c>
      <c r="AG10" s="33" t="s">
        <v>23</v>
      </c>
      <c r="AH10" s="33" t="s">
        <v>22</v>
      </c>
      <c r="AI10" s="34" t="s">
        <v>23</v>
      </c>
      <c r="AJ10" s="33" t="s">
        <v>22</v>
      </c>
      <c r="AK10" s="33" t="s">
        <v>23</v>
      </c>
      <c r="AL10" s="33" t="s">
        <v>22</v>
      </c>
      <c r="AM10" s="34" t="s">
        <v>23</v>
      </c>
      <c r="AN10" s="33" t="s">
        <v>23</v>
      </c>
      <c r="AO10" s="34" t="s">
        <v>23</v>
      </c>
      <c r="AP10" s="33" t="s">
        <v>23</v>
      </c>
    </row>
    <row r="11" spans="1:42" ht="19.5" customHeight="1" x14ac:dyDescent="0.25">
      <c r="A11" s="35">
        <v>1</v>
      </c>
      <c r="B11" s="36">
        <v>2</v>
      </c>
      <c r="C11" s="35">
        <v>3</v>
      </c>
      <c r="D11" s="35">
        <v>4</v>
      </c>
      <c r="E11" s="35">
        <v>5</v>
      </c>
      <c r="F11" s="35">
        <v>6</v>
      </c>
      <c r="G11" s="36">
        <v>7</v>
      </c>
      <c r="H11" s="35">
        <v>8</v>
      </c>
      <c r="I11" s="35">
        <v>9</v>
      </c>
      <c r="J11" s="35">
        <v>10</v>
      </c>
      <c r="K11" s="35">
        <v>11</v>
      </c>
      <c r="L11" s="36">
        <v>12</v>
      </c>
      <c r="M11" s="35">
        <v>13</v>
      </c>
      <c r="N11" s="75">
        <v>43</v>
      </c>
      <c r="O11" s="35">
        <v>44</v>
      </c>
      <c r="P11" s="35">
        <v>45</v>
      </c>
      <c r="Q11" s="75">
        <v>46</v>
      </c>
      <c r="R11" s="35">
        <v>47</v>
      </c>
      <c r="S11" s="35">
        <v>48</v>
      </c>
      <c r="T11" s="75">
        <v>49</v>
      </c>
      <c r="U11" s="35">
        <v>50</v>
      </c>
      <c r="V11" s="35">
        <v>51</v>
      </c>
      <c r="W11" s="75">
        <v>52</v>
      </c>
      <c r="X11" s="35">
        <v>53</v>
      </c>
      <c r="Y11" s="35">
        <v>54</v>
      </c>
      <c r="Z11" s="75">
        <v>55</v>
      </c>
      <c r="AA11" s="35">
        <v>56</v>
      </c>
      <c r="AB11" s="35">
        <v>57</v>
      </c>
      <c r="AC11" s="75">
        <v>58</v>
      </c>
      <c r="AD11" s="35">
        <v>59</v>
      </c>
      <c r="AE11" s="35">
        <v>60</v>
      </c>
      <c r="AF11" s="75">
        <v>61</v>
      </c>
      <c r="AG11" s="35">
        <v>62</v>
      </c>
      <c r="AH11" s="35">
        <v>63</v>
      </c>
      <c r="AI11" s="75">
        <v>64</v>
      </c>
      <c r="AJ11" s="35">
        <v>65</v>
      </c>
      <c r="AK11" s="35">
        <v>66</v>
      </c>
      <c r="AL11" s="75">
        <v>67</v>
      </c>
      <c r="AM11" s="35">
        <v>68</v>
      </c>
      <c r="AN11" s="35">
        <v>71</v>
      </c>
      <c r="AO11" s="35">
        <v>73</v>
      </c>
      <c r="AP11" s="35">
        <v>75</v>
      </c>
    </row>
    <row r="12" spans="1:42" ht="19.5" customHeight="1" x14ac:dyDescent="0.25">
      <c r="A12" s="76">
        <v>1</v>
      </c>
      <c r="B12" s="38">
        <v>170209</v>
      </c>
      <c r="C12" s="39" t="str">
        <f>'[1]11'!B9</f>
        <v>Curup</v>
      </c>
      <c r="D12" s="40">
        <v>17020200009</v>
      </c>
      <c r="E12" s="41" t="s">
        <v>24</v>
      </c>
      <c r="F12" s="41">
        <v>1</v>
      </c>
      <c r="G12" s="42">
        <v>327.89959999999996</v>
      </c>
      <c r="H12" s="42">
        <v>319.10040000000004</v>
      </c>
      <c r="I12" s="41">
        <f t="shared" ref="I12:I32" si="0">G12+H12</f>
        <v>647</v>
      </c>
      <c r="J12" s="42">
        <v>327.89959999999996</v>
      </c>
      <c r="K12" s="42">
        <v>319.10040000000004</v>
      </c>
      <c r="L12" s="41">
        <f t="shared" ref="L12:L32" si="1">J12+K12</f>
        <v>647</v>
      </c>
      <c r="M12" s="77">
        <v>205</v>
      </c>
      <c r="N12" s="45">
        <v>267</v>
      </c>
      <c r="O12" s="44">
        <f t="shared" ref="O12:O32" si="2">N12/J12*100</f>
        <v>81.427363741828302</v>
      </c>
      <c r="P12" s="45">
        <v>276</v>
      </c>
      <c r="Q12" s="44">
        <f t="shared" ref="Q12:Q32" si="3">P12/K12*100</f>
        <v>86.493153878841895</v>
      </c>
      <c r="R12" s="45">
        <f t="shared" ref="R12:R32" si="4">SUM(N12,P12)</f>
        <v>543</v>
      </c>
      <c r="S12" s="44">
        <f t="shared" ref="S12:S32" si="5">R12/L12*100</f>
        <v>83.925811437403397</v>
      </c>
      <c r="T12" s="45">
        <v>286</v>
      </c>
      <c r="U12" s="44">
        <f t="shared" ref="U12:U32" si="6">T12/J12*100</f>
        <v>87.22182033768874</v>
      </c>
      <c r="V12" s="45">
        <v>325</v>
      </c>
      <c r="W12" s="44">
        <f t="shared" ref="W12:W32" si="7">V12/K12*100</f>
        <v>101.84882250225947</v>
      </c>
      <c r="X12" s="45">
        <f t="shared" ref="X12:X32" si="8">SUM(T12,V12)</f>
        <v>611</v>
      </c>
      <c r="Y12" s="44">
        <f t="shared" ref="Y12:Y32" si="9">X12/L12*100</f>
        <v>94.435857805255026</v>
      </c>
      <c r="Z12" s="43">
        <v>266</v>
      </c>
      <c r="AA12" s="44">
        <f t="shared" ref="AA12:AA32" si="10">Z12/J12*100</f>
        <v>81.122392342046169</v>
      </c>
      <c r="AB12" s="43">
        <v>316</v>
      </c>
      <c r="AC12" s="44">
        <f t="shared" ref="AC12:AC32" si="11">AB12/K12*100</f>
        <v>99.028393571427671</v>
      </c>
      <c r="AD12" s="43">
        <f t="shared" ref="AD12:AD32" si="12">SUM(Z12,AB12)</f>
        <v>582</v>
      </c>
      <c r="AE12" s="44">
        <f t="shared" ref="AE12:AE32" si="13">AD12/L12*100</f>
        <v>89.953632148377125</v>
      </c>
      <c r="AF12" s="45">
        <v>0</v>
      </c>
      <c r="AG12" s="44">
        <f t="shared" ref="AG12:AG32" si="14">AF12/J12*100</f>
        <v>0</v>
      </c>
      <c r="AH12" s="45">
        <v>0</v>
      </c>
      <c r="AI12" s="44">
        <f t="shared" ref="AI12:AI32" si="15">AH12/K12*100</f>
        <v>0</v>
      </c>
      <c r="AJ12" s="45">
        <f t="shared" ref="AJ12:AJ32" si="16">SUM(AF12,AH12)</f>
        <v>0</v>
      </c>
      <c r="AK12" s="44">
        <f t="shared" ref="AK12:AK32" si="17">AJ12/L12*100</f>
        <v>0</v>
      </c>
      <c r="AL12" s="45">
        <v>213</v>
      </c>
      <c r="AM12" s="44">
        <f t="shared" ref="AM12:AM32" si="18">AL12/M12*100</f>
        <v>103.90243902439025</v>
      </c>
      <c r="AN12" s="44">
        <f>(AG12+AA12+U12+O12+'41'!N12+'41'!T12+'41'!Z12+'41'!AF12+'41'!AL12)/9</f>
        <v>87.459020315297053</v>
      </c>
      <c r="AO12" s="46">
        <f>(AM12+AI12+AC12+W12+Q12+'41'!P12+'41'!V12+'41'!AB12+'41'!AH12+'41'!AN12)/10</f>
        <v>95.786564308179649</v>
      </c>
      <c r="AP12" s="44">
        <f>(AM12+AK12+AE12+Y12+S12+'41'!R12+'41'!X12+'41'!AD12+'41'!AJ12+'41'!AP12)/10</f>
        <v>92.399517472763605</v>
      </c>
    </row>
    <row r="13" spans="1:42" ht="19.5" customHeight="1" x14ac:dyDescent="0.25">
      <c r="A13" s="49">
        <v>2</v>
      </c>
      <c r="B13" s="38">
        <v>170219</v>
      </c>
      <c r="C13" s="39" t="str">
        <f>'[1]11'!B10</f>
        <v>Curup Tengah</v>
      </c>
      <c r="D13" s="48">
        <v>17020200017</v>
      </c>
      <c r="E13" s="41" t="s">
        <v>25</v>
      </c>
      <c r="F13" s="41">
        <v>1</v>
      </c>
      <c r="G13" s="42">
        <v>330.43360000000001</v>
      </c>
      <c r="H13" s="42">
        <v>321.56639999999999</v>
      </c>
      <c r="I13" s="41">
        <f t="shared" si="0"/>
        <v>652</v>
      </c>
      <c r="J13" s="42">
        <v>330.43360000000001</v>
      </c>
      <c r="K13" s="42">
        <v>321.56639999999999</v>
      </c>
      <c r="L13" s="41">
        <f t="shared" si="1"/>
        <v>652</v>
      </c>
      <c r="M13" s="77">
        <v>328</v>
      </c>
      <c r="N13" s="45">
        <v>198</v>
      </c>
      <c r="O13" s="44">
        <f t="shared" si="2"/>
        <v>59.921267086640093</v>
      </c>
      <c r="P13" s="45">
        <v>211</v>
      </c>
      <c r="Q13" s="44">
        <f t="shared" si="3"/>
        <v>65.616308171500506</v>
      </c>
      <c r="R13" s="45">
        <f t="shared" si="4"/>
        <v>409</v>
      </c>
      <c r="S13" s="44">
        <f t="shared" si="5"/>
        <v>62.730061349693258</v>
      </c>
      <c r="T13" s="45">
        <v>144</v>
      </c>
      <c r="U13" s="44">
        <f t="shared" si="6"/>
        <v>43.579103335738253</v>
      </c>
      <c r="V13" s="45">
        <v>149</v>
      </c>
      <c r="W13" s="44">
        <f t="shared" si="7"/>
        <v>46.335686813050117</v>
      </c>
      <c r="X13" s="45">
        <f t="shared" si="8"/>
        <v>293</v>
      </c>
      <c r="Y13" s="44">
        <f t="shared" si="9"/>
        <v>44.938650306748471</v>
      </c>
      <c r="Z13" s="43">
        <v>131</v>
      </c>
      <c r="AA13" s="44">
        <f t="shared" si="10"/>
        <v>39.644878729039661</v>
      </c>
      <c r="AB13" s="43">
        <v>127</v>
      </c>
      <c r="AC13" s="44">
        <f t="shared" si="11"/>
        <v>39.494176008438693</v>
      </c>
      <c r="AD13" s="43">
        <f t="shared" si="12"/>
        <v>258</v>
      </c>
      <c r="AE13" s="44">
        <f t="shared" si="13"/>
        <v>39.570552147239262</v>
      </c>
      <c r="AF13" s="45">
        <v>0</v>
      </c>
      <c r="AG13" s="44">
        <f t="shared" si="14"/>
        <v>0</v>
      </c>
      <c r="AH13" s="45">
        <v>0</v>
      </c>
      <c r="AI13" s="44">
        <f t="shared" si="15"/>
        <v>0</v>
      </c>
      <c r="AJ13" s="45">
        <f t="shared" si="16"/>
        <v>0</v>
      </c>
      <c r="AK13" s="44">
        <f t="shared" si="17"/>
        <v>0</v>
      </c>
      <c r="AL13" s="45">
        <v>294</v>
      </c>
      <c r="AM13" s="44">
        <f t="shared" si="18"/>
        <v>89.634146341463421</v>
      </c>
      <c r="AN13" s="44">
        <f>(AG13+AA13+U13+O13+'41'!N13+'41'!T13+'41'!Z13+'41'!AF13+'41'!AL13)/9</f>
        <v>60.022144640658013</v>
      </c>
      <c r="AO13" s="46">
        <f>(AM13+AI13+AC13+W13+Q13+'41'!P13+'41'!V13+'41'!AB13+'41'!AH13+'41'!AN13)/10</f>
        <v>65.250389890267627</v>
      </c>
      <c r="AP13" s="44">
        <f>(AM13+AK13+AE13+Y13+S13+'41'!R13+'41'!X13+'41'!AD13+'41'!AJ13+'41'!AP13)/10</f>
        <v>64.101451443962304</v>
      </c>
    </row>
    <row r="14" spans="1:42" ht="19.5" customHeight="1" x14ac:dyDescent="0.25">
      <c r="A14" s="49">
        <v>3</v>
      </c>
      <c r="B14" s="38">
        <v>170219</v>
      </c>
      <c r="C14" s="39" t="str">
        <f>'[1]11'!B11</f>
        <v>Curup Tengah</v>
      </c>
      <c r="D14" s="48">
        <v>17020200019</v>
      </c>
      <c r="E14" s="41" t="s">
        <v>26</v>
      </c>
      <c r="F14" s="41">
        <v>1</v>
      </c>
      <c r="G14" s="42">
        <v>119.098</v>
      </c>
      <c r="H14" s="42">
        <v>115.902</v>
      </c>
      <c r="I14" s="41">
        <f t="shared" si="0"/>
        <v>235</v>
      </c>
      <c r="J14" s="42">
        <v>119.098</v>
      </c>
      <c r="K14" s="42">
        <v>115.902</v>
      </c>
      <c r="L14" s="41">
        <f t="shared" si="1"/>
        <v>235</v>
      </c>
      <c r="M14" s="77">
        <v>94</v>
      </c>
      <c r="N14" s="45">
        <v>58</v>
      </c>
      <c r="O14" s="44">
        <f t="shared" si="2"/>
        <v>48.699390417975117</v>
      </c>
      <c r="P14" s="45">
        <v>52</v>
      </c>
      <c r="Q14" s="44">
        <f t="shared" si="3"/>
        <v>44.865489810357026</v>
      </c>
      <c r="R14" s="45">
        <f t="shared" si="4"/>
        <v>110</v>
      </c>
      <c r="S14" s="44">
        <f t="shared" si="5"/>
        <v>46.808510638297875</v>
      </c>
      <c r="T14" s="45">
        <v>55</v>
      </c>
      <c r="U14" s="44">
        <f t="shared" si="6"/>
        <v>46.180456430838468</v>
      </c>
      <c r="V14" s="45">
        <v>52</v>
      </c>
      <c r="W14" s="44">
        <f t="shared" si="7"/>
        <v>44.865489810357026</v>
      </c>
      <c r="X14" s="45">
        <f t="shared" si="8"/>
        <v>107</v>
      </c>
      <c r="Y14" s="44">
        <f t="shared" si="9"/>
        <v>45.531914893617021</v>
      </c>
      <c r="Z14" s="43">
        <v>56</v>
      </c>
      <c r="AA14" s="44">
        <f t="shared" si="10"/>
        <v>47.020101093217356</v>
      </c>
      <c r="AB14" s="43">
        <v>39</v>
      </c>
      <c r="AC14" s="44">
        <f t="shared" si="11"/>
        <v>33.649117357767771</v>
      </c>
      <c r="AD14" s="43">
        <f t="shared" si="12"/>
        <v>95</v>
      </c>
      <c r="AE14" s="44">
        <f t="shared" si="13"/>
        <v>40.425531914893611</v>
      </c>
      <c r="AF14" s="45">
        <v>0</v>
      </c>
      <c r="AG14" s="44">
        <f t="shared" si="14"/>
        <v>0</v>
      </c>
      <c r="AH14" s="45">
        <v>0</v>
      </c>
      <c r="AI14" s="44">
        <f t="shared" si="15"/>
        <v>0</v>
      </c>
      <c r="AJ14" s="45">
        <f t="shared" si="16"/>
        <v>0</v>
      </c>
      <c r="AK14" s="44">
        <f t="shared" si="17"/>
        <v>0</v>
      </c>
      <c r="AL14" s="45">
        <v>83</v>
      </c>
      <c r="AM14" s="44">
        <f t="shared" si="18"/>
        <v>88.297872340425528</v>
      </c>
      <c r="AN14" s="44">
        <f>(AG14+AA14+U14+O14+'41'!N14+'41'!T14+'41'!Z14+'41'!AF14+'41'!AL14)/9</f>
        <v>41.982233118944073</v>
      </c>
      <c r="AO14" s="46">
        <f>(AM14+AI14+AC14+W14+Q14+'41'!P14+'41'!V14+'41'!AB14+'41'!AH14+'41'!AN14)/10</f>
        <v>47.828251453814424</v>
      </c>
      <c r="AP14" s="44">
        <f>(AM14+AK14+AE14+Y14+S14+'41'!R14+'41'!X14+'41'!AD14+'41'!AJ14+'41'!AP14)/10</f>
        <v>47.212765957446813</v>
      </c>
    </row>
    <row r="15" spans="1:42" ht="19.5" customHeight="1" x14ac:dyDescent="0.25">
      <c r="A15" s="49">
        <v>4</v>
      </c>
      <c r="B15" s="38">
        <v>170217</v>
      </c>
      <c r="C15" s="39" t="str">
        <f>'[1]11'!B12</f>
        <v>Curup Timur</v>
      </c>
      <c r="D15" s="48">
        <v>17020200021</v>
      </c>
      <c r="E15" s="41" t="s">
        <v>27</v>
      </c>
      <c r="F15" s="41">
        <v>1</v>
      </c>
      <c r="G15" s="42">
        <v>95.785200000000003</v>
      </c>
      <c r="H15" s="42">
        <v>93.214799999999997</v>
      </c>
      <c r="I15" s="41">
        <f t="shared" si="0"/>
        <v>189</v>
      </c>
      <c r="J15" s="42">
        <v>95.785200000000003</v>
      </c>
      <c r="K15" s="42">
        <v>93.214799999999997</v>
      </c>
      <c r="L15" s="41">
        <f t="shared" si="1"/>
        <v>189</v>
      </c>
      <c r="M15" s="77">
        <v>96</v>
      </c>
      <c r="N15" s="45">
        <v>51</v>
      </c>
      <c r="O15" s="44">
        <f t="shared" si="2"/>
        <v>53.24413374926398</v>
      </c>
      <c r="P15" s="45">
        <v>41</v>
      </c>
      <c r="Q15" s="44">
        <f t="shared" si="3"/>
        <v>43.984431656775534</v>
      </c>
      <c r="R15" s="45">
        <f t="shared" si="4"/>
        <v>92</v>
      </c>
      <c r="S15" s="44">
        <f t="shared" si="5"/>
        <v>48.677248677248677</v>
      </c>
      <c r="T15" s="45">
        <v>41</v>
      </c>
      <c r="U15" s="44">
        <f t="shared" si="6"/>
        <v>42.804107523918098</v>
      </c>
      <c r="V15" s="45">
        <v>53</v>
      </c>
      <c r="W15" s="44">
        <f t="shared" si="7"/>
        <v>56.857923849002525</v>
      </c>
      <c r="X15" s="45">
        <f t="shared" si="8"/>
        <v>94</v>
      </c>
      <c r="Y15" s="44">
        <f t="shared" si="9"/>
        <v>49.735449735449734</v>
      </c>
      <c r="Z15" s="43">
        <v>51</v>
      </c>
      <c r="AA15" s="44">
        <f t="shared" si="10"/>
        <v>53.24413374926398</v>
      </c>
      <c r="AB15" s="43">
        <v>52</v>
      </c>
      <c r="AC15" s="44">
        <f t="shared" si="11"/>
        <v>55.785132832983606</v>
      </c>
      <c r="AD15" s="43">
        <f t="shared" si="12"/>
        <v>103</v>
      </c>
      <c r="AE15" s="44">
        <f t="shared" si="13"/>
        <v>54.4973544973545</v>
      </c>
      <c r="AF15" s="45">
        <v>0</v>
      </c>
      <c r="AG15" s="44">
        <f t="shared" si="14"/>
        <v>0</v>
      </c>
      <c r="AH15" s="45">
        <v>0</v>
      </c>
      <c r="AI15" s="44">
        <f t="shared" si="15"/>
        <v>0</v>
      </c>
      <c r="AJ15" s="45">
        <f t="shared" si="16"/>
        <v>0</v>
      </c>
      <c r="AK15" s="44">
        <f t="shared" si="17"/>
        <v>0</v>
      </c>
      <c r="AL15" s="45">
        <v>83</v>
      </c>
      <c r="AM15" s="44">
        <f t="shared" si="18"/>
        <v>86.458333333333343</v>
      </c>
      <c r="AN15" s="44">
        <f>(AG15+AA15+U15+O15+'41'!N15+'41'!T15+'41'!Z15+'41'!AF15+'41'!AL15)/9</f>
        <v>47.560119471020109</v>
      </c>
      <c r="AO15" s="46">
        <f>(AM15+AI15+AC15+W15+Q15+'41'!P15+'41'!V15+'41'!AB15+'41'!AH15+'41'!AN15)/10</f>
        <v>48.446380027635101</v>
      </c>
      <c r="AP15" s="44">
        <f>(AM15+AK15+AE15+Y15+S15+'41'!R15+'41'!X15+'41'!AD15+'41'!AJ15+'41'!AP15)/10</f>
        <v>49.968584656084658</v>
      </c>
    </row>
    <row r="16" spans="1:42" ht="19.5" customHeight="1" x14ac:dyDescent="0.25">
      <c r="A16" s="49">
        <v>5</v>
      </c>
      <c r="B16" s="38">
        <v>170216</v>
      </c>
      <c r="C16" s="39" t="str">
        <f>'[1]11'!B14</f>
        <v>Curup Utara</v>
      </c>
      <c r="D16" s="48">
        <v>17020200020</v>
      </c>
      <c r="E16" s="41" t="s">
        <v>28</v>
      </c>
      <c r="F16" s="41">
        <v>1</v>
      </c>
      <c r="G16" s="42">
        <v>119.6048</v>
      </c>
      <c r="H16" s="42">
        <v>116.3952</v>
      </c>
      <c r="I16" s="41">
        <f t="shared" si="0"/>
        <v>236</v>
      </c>
      <c r="J16" s="42">
        <v>119.6048</v>
      </c>
      <c r="K16" s="42">
        <v>116.3952</v>
      </c>
      <c r="L16" s="41">
        <f t="shared" si="1"/>
        <v>236</v>
      </c>
      <c r="M16" s="77">
        <v>106</v>
      </c>
      <c r="N16" s="45">
        <v>137</v>
      </c>
      <c r="O16" s="44">
        <f t="shared" si="2"/>
        <v>114.54389790376307</v>
      </c>
      <c r="P16" s="45">
        <v>102</v>
      </c>
      <c r="Q16" s="44">
        <f t="shared" si="3"/>
        <v>87.632479689884107</v>
      </c>
      <c r="R16" s="45">
        <f t="shared" si="4"/>
        <v>239</v>
      </c>
      <c r="S16" s="44">
        <f t="shared" si="5"/>
        <v>101.27118644067797</v>
      </c>
      <c r="T16" s="45">
        <v>139</v>
      </c>
      <c r="U16" s="44">
        <f t="shared" si="6"/>
        <v>116.21607159578879</v>
      </c>
      <c r="V16" s="45">
        <v>103</v>
      </c>
      <c r="W16" s="44">
        <f t="shared" si="7"/>
        <v>88.491621647628079</v>
      </c>
      <c r="X16" s="45">
        <f t="shared" si="8"/>
        <v>242</v>
      </c>
      <c r="Y16" s="44">
        <f t="shared" si="9"/>
        <v>102.54237288135593</v>
      </c>
      <c r="Z16" s="43">
        <v>142</v>
      </c>
      <c r="AA16" s="44">
        <f t="shared" si="10"/>
        <v>118.7243321338274</v>
      </c>
      <c r="AB16" s="43">
        <v>98</v>
      </c>
      <c r="AC16" s="44">
        <f t="shared" si="11"/>
        <v>84.195911858908261</v>
      </c>
      <c r="AD16" s="43">
        <f t="shared" si="12"/>
        <v>240</v>
      </c>
      <c r="AE16" s="44">
        <f t="shared" si="13"/>
        <v>101.69491525423729</v>
      </c>
      <c r="AF16" s="45">
        <v>0</v>
      </c>
      <c r="AG16" s="44">
        <f t="shared" si="14"/>
        <v>0</v>
      </c>
      <c r="AH16" s="45">
        <v>0</v>
      </c>
      <c r="AI16" s="44">
        <f t="shared" si="15"/>
        <v>0</v>
      </c>
      <c r="AJ16" s="45">
        <f t="shared" si="16"/>
        <v>0</v>
      </c>
      <c r="AK16" s="44">
        <f t="shared" si="17"/>
        <v>0</v>
      </c>
      <c r="AL16" s="45">
        <v>96</v>
      </c>
      <c r="AM16" s="44">
        <f t="shared" si="18"/>
        <v>90.566037735849065</v>
      </c>
      <c r="AN16" s="44">
        <f>(AG16+AA16+U16+O16+'41'!N16+'41'!T16+'41'!Z16+'41'!AF16+'41'!AL16)/9</f>
        <v>99.215639060193809</v>
      </c>
      <c r="AO16" s="46">
        <f>(AM16+AI16+AC16+W16+Q16+'41'!P16+'41'!V16+'41'!AB16+'41'!AH16+'41'!AN16)/10</f>
        <v>78.045702980425048</v>
      </c>
      <c r="AP16" s="44">
        <f>(AM16+AK16+AE16+Y16+S16+'41'!R16+'41'!X16+'41'!AD16+'41'!AJ16+'41'!AP16)/10</f>
        <v>88.336264790534074</v>
      </c>
    </row>
    <row r="17" spans="1:42" ht="19.5" customHeight="1" x14ac:dyDescent="0.25">
      <c r="A17" s="49">
        <v>6</v>
      </c>
      <c r="B17" s="38">
        <v>170218</v>
      </c>
      <c r="C17" s="39" t="str">
        <f>'[1]11'!B15</f>
        <v>Curup Selatan</v>
      </c>
      <c r="D17" s="48">
        <v>17020200015</v>
      </c>
      <c r="E17" s="41" t="s">
        <v>29</v>
      </c>
      <c r="F17" s="41">
        <v>1</v>
      </c>
      <c r="G17" s="42">
        <v>70.4452</v>
      </c>
      <c r="H17" s="42">
        <v>68.5548</v>
      </c>
      <c r="I17" s="41">
        <f t="shared" si="0"/>
        <v>139</v>
      </c>
      <c r="J17" s="42">
        <v>70.4452</v>
      </c>
      <c r="K17" s="42">
        <v>68.5548</v>
      </c>
      <c r="L17" s="41">
        <f t="shared" si="1"/>
        <v>139</v>
      </c>
      <c r="M17" s="77">
        <v>74</v>
      </c>
      <c r="N17" s="45">
        <v>32</v>
      </c>
      <c r="O17" s="44">
        <f t="shared" si="2"/>
        <v>45.425380295605663</v>
      </c>
      <c r="P17" s="45">
        <v>39</v>
      </c>
      <c r="Q17" s="44">
        <f t="shared" si="3"/>
        <v>56.888795532916738</v>
      </c>
      <c r="R17" s="45">
        <f t="shared" si="4"/>
        <v>71</v>
      </c>
      <c r="S17" s="44">
        <f t="shared" si="5"/>
        <v>51.079136690647488</v>
      </c>
      <c r="T17" s="45">
        <v>29</v>
      </c>
      <c r="U17" s="44">
        <f t="shared" si="6"/>
        <v>41.166750892892637</v>
      </c>
      <c r="V17" s="45">
        <v>23</v>
      </c>
      <c r="W17" s="44">
        <f t="shared" si="7"/>
        <v>33.549802493771409</v>
      </c>
      <c r="X17" s="45">
        <f t="shared" si="8"/>
        <v>52</v>
      </c>
      <c r="Y17" s="44">
        <f t="shared" si="9"/>
        <v>37.410071942446045</v>
      </c>
      <c r="Z17" s="43">
        <v>50</v>
      </c>
      <c r="AA17" s="44">
        <f t="shared" si="10"/>
        <v>70.97715671188385</v>
      </c>
      <c r="AB17" s="43">
        <v>46</v>
      </c>
      <c r="AC17" s="44">
        <f t="shared" si="11"/>
        <v>67.099604987542818</v>
      </c>
      <c r="AD17" s="43">
        <f t="shared" si="12"/>
        <v>96</v>
      </c>
      <c r="AE17" s="44">
        <f t="shared" si="13"/>
        <v>69.064748201438846</v>
      </c>
      <c r="AF17" s="45">
        <v>0</v>
      </c>
      <c r="AG17" s="44">
        <f t="shared" si="14"/>
        <v>0</v>
      </c>
      <c r="AH17" s="45">
        <v>0</v>
      </c>
      <c r="AI17" s="44">
        <f t="shared" si="15"/>
        <v>0</v>
      </c>
      <c r="AJ17" s="45">
        <f t="shared" si="16"/>
        <v>0</v>
      </c>
      <c r="AK17" s="44">
        <f t="shared" si="17"/>
        <v>0</v>
      </c>
      <c r="AL17" s="45">
        <v>64</v>
      </c>
      <c r="AM17" s="44">
        <f t="shared" si="18"/>
        <v>86.486486486486484</v>
      </c>
      <c r="AN17" s="44">
        <f>(AG17+AA17+U17+O17+'41'!N17+'41'!T17+'41'!Z17+'41'!AF17+'41'!AL17)/9</f>
        <v>68.138070443408495</v>
      </c>
      <c r="AO17" s="46">
        <f>(AM17+AI17+AC17+W17+Q17+'41'!P17+'41'!V17+'41'!AB17+'41'!AH17+'41'!AN17)/10</f>
        <v>63.932888410124136</v>
      </c>
      <c r="AP17" s="44">
        <f>(AM17+AK17+AE17+Y17+S17+'41'!R17+'41'!X17+'41'!AD17+'41'!AJ17+'41'!AP17)/10</f>
        <v>66.993972389655852</v>
      </c>
    </row>
    <row r="18" spans="1:42" ht="19.5" customHeight="1" x14ac:dyDescent="0.25">
      <c r="A18" s="49">
        <v>7</v>
      </c>
      <c r="B18" s="38">
        <v>170219</v>
      </c>
      <c r="C18" s="39" t="str">
        <f>'[1]11'!B11</f>
        <v>Curup Tengah</v>
      </c>
      <c r="D18" s="48">
        <v>17020200017</v>
      </c>
      <c r="E18" s="41" t="s">
        <v>30</v>
      </c>
      <c r="F18" s="41">
        <v>1</v>
      </c>
      <c r="G18" s="42">
        <v>112.00280000000001</v>
      </c>
      <c r="H18" s="42">
        <v>108.99719999999999</v>
      </c>
      <c r="I18" s="41">
        <f t="shared" si="0"/>
        <v>221</v>
      </c>
      <c r="J18" s="42">
        <v>112.00280000000001</v>
      </c>
      <c r="K18" s="42">
        <v>108.99719999999999</v>
      </c>
      <c r="L18" s="41">
        <f t="shared" si="1"/>
        <v>221</v>
      </c>
      <c r="M18" s="77">
        <v>106</v>
      </c>
      <c r="N18" s="45">
        <v>88</v>
      </c>
      <c r="O18" s="44">
        <f t="shared" si="2"/>
        <v>78.569464334820196</v>
      </c>
      <c r="P18" s="45">
        <v>69</v>
      </c>
      <c r="Q18" s="44">
        <f t="shared" si="3"/>
        <v>63.304378461098089</v>
      </c>
      <c r="R18" s="45">
        <f t="shared" si="4"/>
        <v>157</v>
      </c>
      <c r="S18" s="44">
        <f t="shared" si="5"/>
        <v>71.040723981900456</v>
      </c>
      <c r="T18" s="45">
        <v>105</v>
      </c>
      <c r="U18" s="44">
        <f t="shared" si="6"/>
        <v>93.747656308592269</v>
      </c>
      <c r="V18" s="45">
        <v>74</v>
      </c>
      <c r="W18" s="44">
        <f t="shared" si="7"/>
        <v>67.891652262626934</v>
      </c>
      <c r="X18" s="45">
        <f t="shared" si="8"/>
        <v>179</v>
      </c>
      <c r="Y18" s="44">
        <f t="shared" si="9"/>
        <v>80.995475113122168</v>
      </c>
      <c r="Z18" s="43">
        <v>101</v>
      </c>
      <c r="AA18" s="44">
        <f t="shared" si="10"/>
        <v>90.176317020645897</v>
      </c>
      <c r="AB18" s="43">
        <v>95</v>
      </c>
      <c r="AC18" s="44">
        <f t="shared" si="11"/>
        <v>87.158202229048086</v>
      </c>
      <c r="AD18" s="43">
        <f t="shared" si="12"/>
        <v>196</v>
      </c>
      <c r="AE18" s="44">
        <f t="shared" si="13"/>
        <v>88.687782805429862</v>
      </c>
      <c r="AF18" s="45">
        <v>0</v>
      </c>
      <c r="AG18" s="44">
        <f t="shared" si="14"/>
        <v>0</v>
      </c>
      <c r="AH18" s="45">
        <v>0</v>
      </c>
      <c r="AI18" s="44">
        <f t="shared" si="15"/>
        <v>0</v>
      </c>
      <c r="AJ18" s="45">
        <f t="shared" si="16"/>
        <v>0</v>
      </c>
      <c r="AK18" s="44">
        <f t="shared" si="17"/>
        <v>0</v>
      </c>
      <c r="AL18" s="45">
        <v>90</v>
      </c>
      <c r="AM18" s="44">
        <f t="shared" si="18"/>
        <v>84.905660377358487</v>
      </c>
      <c r="AN18" s="44">
        <f>(AG18+AA18+U18+O18+'41'!N18+'41'!T18+'41'!Z18+'41'!AF18+'41'!AL18)/9</f>
        <v>77.478221774614369</v>
      </c>
      <c r="AO18" s="46">
        <f>(AM18+AI18+AC18+W18+Q18+'41'!P18+'41'!V18+'41'!AB18+'41'!AH18+'41'!AN18)/10</f>
        <v>67.391161649366239</v>
      </c>
      <c r="AP18" s="44">
        <f>(AM18+AK18+AE18+Y18+S18+'41'!R18+'41'!X18+'41'!AD18+'41'!AJ18+'41'!AP18)/10</f>
        <v>72.87970630922905</v>
      </c>
    </row>
    <row r="19" spans="1:42" ht="19.5" customHeight="1" x14ac:dyDescent="0.25">
      <c r="A19" s="49">
        <v>8</v>
      </c>
      <c r="B19" s="38">
        <v>170211</v>
      </c>
      <c r="C19" s="39" t="str">
        <f>'[1]11'!B16</f>
        <v>Selupu Rejang</v>
      </c>
      <c r="D19" s="48">
        <v>17020200013</v>
      </c>
      <c r="E19" s="41" t="s">
        <v>31</v>
      </c>
      <c r="F19" s="41">
        <v>1</v>
      </c>
      <c r="G19" s="42">
        <v>75.006399999999999</v>
      </c>
      <c r="H19" s="42">
        <v>72.993600000000001</v>
      </c>
      <c r="I19" s="41">
        <f t="shared" si="0"/>
        <v>148</v>
      </c>
      <c r="J19" s="42">
        <v>75.006399999999999</v>
      </c>
      <c r="K19" s="42">
        <v>72.993600000000001</v>
      </c>
      <c r="L19" s="41">
        <f t="shared" si="1"/>
        <v>148</v>
      </c>
      <c r="M19" s="77">
        <v>20</v>
      </c>
      <c r="N19" s="45">
        <v>95</v>
      </c>
      <c r="O19" s="44">
        <f t="shared" si="2"/>
        <v>126.65585870005759</v>
      </c>
      <c r="P19" s="45">
        <v>73</v>
      </c>
      <c r="Q19" s="44">
        <f t="shared" si="3"/>
        <v>100.00876789197957</v>
      </c>
      <c r="R19" s="45">
        <f t="shared" si="4"/>
        <v>168</v>
      </c>
      <c r="S19" s="44">
        <f t="shared" si="5"/>
        <v>113.51351351351352</v>
      </c>
      <c r="T19" s="45">
        <v>54</v>
      </c>
      <c r="U19" s="44">
        <f t="shared" si="6"/>
        <v>71.993856524243256</v>
      </c>
      <c r="V19" s="45">
        <v>53</v>
      </c>
      <c r="W19" s="44">
        <f t="shared" si="7"/>
        <v>72.609105455820782</v>
      </c>
      <c r="X19" s="45">
        <f t="shared" si="8"/>
        <v>107</v>
      </c>
      <c r="Y19" s="44">
        <f t="shared" si="9"/>
        <v>72.297297297297305</v>
      </c>
      <c r="Z19" s="43">
        <v>68</v>
      </c>
      <c r="AA19" s="44">
        <f t="shared" si="10"/>
        <v>90.658930437935965</v>
      </c>
      <c r="AB19" s="43">
        <v>36</v>
      </c>
      <c r="AC19" s="44">
        <f t="shared" si="11"/>
        <v>49.319392385085813</v>
      </c>
      <c r="AD19" s="43">
        <f t="shared" si="12"/>
        <v>104</v>
      </c>
      <c r="AE19" s="44">
        <f t="shared" si="13"/>
        <v>70.270270270270274</v>
      </c>
      <c r="AF19" s="45">
        <v>0</v>
      </c>
      <c r="AG19" s="44">
        <f t="shared" si="14"/>
        <v>0</v>
      </c>
      <c r="AH19" s="45">
        <v>0</v>
      </c>
      <c r="AI19" s="44">
        <f t="shared" si="15"/>
        <v>0</v>
      </c>
      <c r="AJ19" s="45">
        <f t="shared" si="16"/>
        <v>0</v>
      </c>
      <c r="AK19" s="44">
        <f t="shared" si="17"/>
        <v>0</v>
      </c>
      <c r="AL19" s="45">
        <v>38</v>
      </c>
      <c r="AM19" s="44">
        <f t="shared" si="18"/>
        <v>190</v>
      </c>
      <c r="AN19" s="44">
        <f>(AG19+AA19+U19+O19+'41'!N19+'41'!T19+'41'!Z19+'41'!AF19+'41'!AL19)/9</f>
        <v>92.436556524954312</v>
      </c>
      <c r="AO19" s="46">
        <f>(AM19+AI19+AC19+W19+Q19+'41'!P19+'41'!V19+'41'!AB19+'41'!AH19+'41'!AN19)/10</f>
        <v>90.924113894916815</v>
      </c>
      <c r="AP19" s="44">
        <f>(AM19+AK19+AE19+Y19+S19+'41'!R19+'41'!X19+'41'!AD19+'41'!AJ19+'41'!AP19)/10</f>
        <v>96.63513513513513</v>
      </c>
    </row>
    <row r="20" spans="1:42" ht="19.5" customHeight="1" x14ac:dyDescent="0.25">
      <c r="A20" s="49">
        <v>9</v>
      </c>
      <c r="B20" s="38">
        <v>170211</v>
      </c>
      <c r="C20" s="39" t="str">
        <f>'[1]11'!B17</f>
        <v>Selupu Rejang</v>
      </c>
      <c r="D20" s="48">
        <v>17020200012</v>
      </c>
      <c r="E20" s="41" t="s">
        <v>32</v>
      </c>
      <c r="F20" s="41">
        <v>1</v>
      </c>
      <c r="G20" s="42">
        <v>126.19319999999999</v>
      </c>
      <c r="H20" s="42">
        <v>122.80680000000001</v>
      </c>
      <c r="I20" s="41">
        <f t="shared" si="0"/>
        <v>249</v>
      </c>
      <c r="J20" s="42">
        <v>126.19319999999999</v>
      </c>
      <c r="K20" s="42">
        <v>122.80680000000001</v>
      </c>
      <c r="L20" s="41">
        <f t="shared" si="1"/>
        <v>249</v>
      </c>
      <c r="M20" s="77">
        <v>110</v>
      </c>
      <c r="N20" s="45">
        <v>57</v>
      </c>
      <c r="O20" s="44">
        <f t="shared" si="2"/>
        <v>45.168836355683197</v>
      </c>
      <c r="P20" s="45">
        <v>80</v>
      </c>
      <c r="Q20" s="44">
        <f t="shared" si="3"/>
        <v>65.142972538979933</v>
      </c>
      <c r="R20" s="45">
        <f t="shared" si="4"/>
        <v>137</v>
      </c>
      <c r="S20" s="44">
        <f t="shared" si="5"/>
        <v>55.020080321285135</v>
      </c>
      <c r="T20" s="45">
        <v>68</v>
      </c>
      <c r="U20" s="44">
        <f t="shared" si="6"/>
        <v>53.885629336604509</v>
      </c>
      <c r="V20" s="45">
        <v>82</v>
      </c>
      <c r="W20" s="44">
        <f t="shared" si="7"/>
        <v>66.771546852454421</v>
      </c>
      <c r="X20" s="45">
        <f t="shared" si="8"/>
        <v>150</v>
      </c>
      <c r="Y20" s="44">
        <f t="shared" si="9"/>
        <v>60.24096385542169</v>
      </c>
      <c r="Z20" s="43">
        <v>105</v>
      </c>
      <c r="AA20" s="44">
        <f t="shared" si="10"/>
        <v>83.205751181521663</v>
      </c>
      <c r="AB20" s="43">
        <v>87</v>
      </c>
      <c r="AC20" s="44">
        <f t="shared" si="11"/>
        <v>70.842982636140661</v>
      </c>
      <c r="AD20" s="43">
        <f t="shared" si="12"/>
        <v>192</v>
      </c>
      <c r="AE20" s="44">
        <f t="shared" si="13"/>
        <v>77.108433734939766</v>
      </c>
      <c r="AF20" s="45">
        <v>0</v>
      </c>
      <c r="AG20" s="44">
        <f t="shared" si="14"/>
        <v>0</v>
      </c>
      <c r="AH20" s="45">
        <v>0</v>
      </c>
      <c r="AI20" s="44">
        <f t="shared" si="15"/>
        <v>0</v>
      </c>
      <c r="AJ20" s="45">
        <f t="shared" si="16"/>
        <v>0</v>
      </c>
      <c r="AK20" s="44">
        <f t="shared" si="17"/>
        <v>0</v>
      </c>
      <c r="AL20" s="45">
        <v>91</v>
      </c>
      <c r="AM20" s="44">
        <f t="shared" si="18"/>
        <v>82.727272727272734</v>
      </c>
      <c r="AN20" s="44">
        <f>(AG20+AA20+U20+O20+'41'!N20+'41'!T20+'41'!Z20+'41'!AF20+'41'!AL20)/9</f>
        <v>56.527081755065524</v>
      </c>
      <c r="AO20" s="46">
        <f>(AM20+AI20+AC20+W20+Q20+'41'!P20+'41'!V20+'41'!AB20+'41'!AH20+'41'!AN20)/10</f>
        <v>66.494258979440588</v>
      </c>
      <c r="AP20" s="44">
        <f>(AM20+AK20+AE20+Y20+S20+'41'!R20+'41'!X20+'41'!AD20+'41'!AJ20+'41'!AP20)/10</f>
        <v>62.770719240598758</v>
      </c>
    </row>
    <row r="21" spans="1:42" ht="19.5" customHeight="1" x14ac:dyDescent="0.25">
      <c r="A21" s="49">
        <v>10</v>
      </c>
      <c r="B21" s="38">
        <v>170211</v>
      </c>
      <c r="C21" s="39" t="str">
        <f>'[1]11'!B18</f>
        <v>Selupu Rejang</v>
      </c>
      <c r="D21" s="48">
        <v>17020200014</v>
      </c>
      <c r="E21" s="41" t="s">
        <v>33</v>
      </c>
      <c r="F21" s="41">
        <v>1</v>
      </c>
      <c r="G21" s="42">
        <v>87.676400000000001</v>
      </c>
      <c r="H21" s="42">
        <v>85.323599999999999</v>
      </c>
      <c r="I21" s="41">
        <f t="shared" si="0"/>
        <v>173</v>
      </c>
      <c r="J21" s="42">
        <v>87.676400000000001</v>
      </c>
      <c r="K21" s="42">
        <v>85.323599999999999</v>
      </c>
      <c r="L21" s="41">
        <f t="shared" si="1"/>
        <v>173</v>
      </c>
      <c r="M21" s="77">
        <v>106</v>
      </c>
      <c r="N21" s="45">
        <v>87</v>
      </c>
      <c r="O21" s="44">
        <f t="shared" si="2"/>
        <v>99.228526718706505</v>
      </c>
      <c r="P21" s="45">
        <v>167</v>
      </c>
      <c r="Q21" s="44">
        <f t="shared" si="3"/>
        <v>195.72544993413311</v>
      </c>
      <c r="R21" s="45">
        <f t="shared" si="4"/>
        <v>254</v>
      </c>
      <c r="S21" s="44">
        <f t="shared" si="5"/>
        <v>146.82080924855492</v>
      </c>
      <c r="T21" s="45">
        <v>81</v>
      </c>
      <c r="U21" s="44">
        <f t="shared" si="6"/>
        <v>92.385180048450891</v>
      </c>
      <c r="V21" s="45">
        <v>73</v>
      </c>
      <c r="W21" s="44">
        <f t="shared" si="7"/>
        <v>85.556633803543207</v>
      </c>
      <c r="X21" s="45">
        <f t="shared" si="8"/>
        <v>154</v>
      </c>
      <c r="Y21" s="44">
        <f t="shared" si="9"/>
        <v>89.017341040462426</v>
      </c>
      <c r="Z21" s="43">
        <v>92</v>
      </c>
      <c r="AA21" s="44">
        <f t="shared" si="10"/>
        <v>104.9313156105862</v>
      </c>
      <c r="AB21" s="43">
        <v>85</v>
      </c>
      <c r="AC21" s="44">
        <f t="shared" si="11"/>
        <v>99.620737990427031</v>
      </c>
      <c r="AD21" s="43">
        <f t="shared" si="12"/>
        <v>177</v>
      </c>
      <c r="AE21" s="44">
        <f t="shared" si="13"/>
        <v>102.3121387283237</v>
      </c>
      <c r="AF21" s="45">
        <v>0</v>
      </c>
      <c r="AG21" s="44">
        <f t="shared" si="14"/>
        <v>0</v>
      </c>
      <c r="AH21" s="45">
        <v>0</v>
      </c>
      <c r="AI21" s="44">
        <f t="shared" si="15"/>
        <v>0</v>
      </c>
      <c r="AJ21" s="45">
        <f t="shared" si="16"/>
        <v>0</v>
      </c>
      <c r="AK21" s="44">
        <f t="shared" si="17"/>
        <v>0</v>
      </c>
      <c r="AL21" s="45">
        <v>97</v>
      </c>
      <c r="AM21" s="44">
        <f t="shared" si="18"/>
        <v>91.509433962264154</v>
      </c>
      <c r="AN21" s="44">
        <f>(AG21+AA21+U21+O21+'41'!N21+'41'!T21+'41'!Z21+'41'!AF21+'41'!AL21)/9</f>
        <v>86.809119798612969</v>
      </c>
      <c r="AO21" s="46">
        <f>(AM21+AI21+AC21+W21+Q21+'41'!P21+'41'!V21+'41'!AB21+'41'!AH21+'41'!AN21)/10</f>
        <v>89.550738997912234</v>
      </c>
      <c r="AP21" s="44">
        <f>(AM21+AK21+AE21+Y21+S21+'41'!R21+'41'!X21+'41'!AD21+'41'!AJ21+'41'!AP21)/10</f>
        <v>88.399498309521235</v>
      </c>
    </row>
    <row r="22" spans="1:42" ht="19.5" customHeight="1" x14ac:dyDescent="0.25">
      <c r="A22" s="49">
        <v>11</v>
      </c>
      <c r="B22" s="38">
        <v>170210</v>
      </c>
      <c r="C22" s="39" t="s">
        <v>34</v>
      </c>
      <c r="D22" s="48">
        <v>17020200011</v>
      </c>
      <c r="E22" s="41" t="s">
        <v>35</v>
      </c>
      <c r="F22" s="41">
        <v>1</v>
      </c>
      <c r="G22" s="42">
        <v>58.788800000000002</v>
      </c>
      <c r="H22" s="42">
        <v>57.211199999999998</v>
      </c>
      <c r="I22" s="41">
        <f t="shared" si="0"/>
        <v>116</v>
      </c>
      <c r="J22" s="42">
        <v>58.788800000000002</v>
      </c>
      <c r="K22" s="42">
        <v>57.211199999999998</v>
      </c>
      <c r="L22" s="41">
        <f t="shared" si="1"/>
        <v>116</v>
      </c>
      <c r="M22" s="77">
        <v>32</v>
      </c>
      <c r="N22" s="45">
        <v>14</v>
      </c>
      <c r="O22" s="44">
        <f t="shared" si="2"/>
        <v>23.814059820918267</v>
      </c>
      <c r="P22" s="45">
        <v>18</v>
      </c>
      <c r="Q22" s="44">
        <f t="shared" si="3"/>
        <v>31.462371004278882</v>
      </c>
      <c r="R22" s="45">
        <f t="shared" si="4"/>
        <v>32</v>
      </c>
      <c r="S22" s="44">
        <f t="shared" si="5"/>
        <v>27.586206896551722</v>
      </c>
      <c r="T22" s="45">
        <v>13</v>
      </c>
      <c r="U22" s="44">
        <f t="shared" si="6"/>
        <v>22.113055547995536</v>
      </c>
      <c r="V22" s="45">
        <v>22</v>
      </c>
      <c r="W22" s="44">
        <f t="shared" si="7"/>
        <v>38.454009005229743</v>
      </c>
      <c r="X22" s="45">
        <f t="shared" si="8"/>
        <v>35</v>
      </c>
      <c r="Y22" s="44">
        <f t="shared" si="9"/>
        <v>30.172413793103448</v>
      </c>
      <c r="Z22" s="43">
        <v>22</v>
      </c>
      <c r="AA22" s="44">
        <f t="shared" si="10"/>
        <v>37.422094004300135</v>
      </c>
      <c r="AB22" s="43">
        <v>35</v>
      </c>
      <c r="AC22" s="44">
        <f t="shared" si="11"/>
        <v>61.176832508320054</v>
      </c>
      <c r="AD22" s="43">
        <f t="shared" si="12"/>
        <v>57</v>
      </c>
      <c r="AE22" s="44">
        <f t="shared" si="13"/>
        <v>49.137931034482754</v>
      </c>
      <c r="AF22" s="45">
        <v>0</v>
      </c>
      <c r="AG22" s="44">
        <f t="shared" si="14"/>
        <v>0</v>
      </c>
      <c r="AH22" s="45">
        <v>0</v>
      </c>
      <c r="AI22" s="44">
        <f t="shared" si="15"/>
        <v>0</v>
      </c>
      <c r="AJ22" s="45">
        <f t="shared" si="16"/>
        <v>0</v>
      </c>
      <c r="AK22" s="44">
        <f t="shared" si="17"/>
        <v>0</v>
      </c>
      <c r="AL22" s="45">
        <v>31</v>
      </c>
      <c r="AM22" s="44">
        <f t="shared" si="18"/>
        <v>96.875</v>
      </c>
      <c r="AN22" s="44">
        <f>(AG22+AA22+U22+O22+'41'!N22+'41'!T22+'41'!Z22+'41'!AF22+'41'!AL22)/9</f>
        <v>24.19206077045666</v>
      </c>
      <c r="AO22" s="46">
        <f>(AM22+AI22+AC22+W22+Q22+'41'!P22+'41'!V22+'41'!AB22+'41'!AH22+'41'!AN22)/10</f>
        <v>37.129679153732141</v>
      </c>
      <c r="AP22" s="44">
        <f>(AM22+AK22+AE22+Y22+S22+'41'!R22+'41'!X22+'41'!AD22+'41'!AJ22+'41'!AP22)/10</f>
        <v>34.256465517241381</v>
      </c>
    </row>
    <row r="23" spans="1:42" ht="19.5" customHeight="1" x14ac:dyDescent="0.25">
      <c r="A23" s="49">
        <v>12</v>
      </c>
      <c r="B23" s="38">
        <v>170210</v>
      </c>
      <c r="C23" s="39" t="s">
        <v>34</v>
      </c>
      <c r="D23" s="48">
        <v>17020200010</v>
      </c>
      <c r="E23" s="41" t="s">
        <v>36</v>
      </c>
      <c r="F23" s="41">
        <v>1</v>
      </c>
      <c r="G23" s="42">
        <v>68.924799999999991</v>
      </c>
      <c r="H23" s="42">
        <v>67.075200000000009</v>
      </c>
      <c r="I23" s="41">
        <f t="shared" si="0"/>
        <v>136</v>
      </c>
      <c r="J23" s="42">
        <v>68.924799999999991</v>
      </c>
      <c r="K23" s="42">
        <v>67.075200000000009</v>
      </c>
      <c r="L23" s="41">
        <f t="shared" si="1"/>
        <v>136</v>
      </c>
      <c r="M23" s="77">
        <v>87</v>
      </c>
      <c r="N23" s="45">
        <v>37</v>
      </c>
      <c r="O23" s="44">
        <f t="shared" si="2"/>
        <v>53.681693671943918</v>
      </c>
      <c r="P23" s="45">
        <v>47</v>
      </c>
      <c r="Q23" s="44">
        <f t="shared" si="3"/>
        <v>70.070607318353112</v>
      </c>
      <c r="R23" s="45">
        <f t="shared" si="4"/>
        <v>84</v>
      </c>
      <c r="S23" s="44">
        <f t="shared" si="5"/>
        <v>61.764705882352942</v>
      </c>
      <c r="T23" s="45">
        <v>36</v>
      </c>
      <c r="U23" s="44">
        <f t="shared" si="6"/>
        <v>52.230837086215708</v>
      </c>
      <c r="V23" s="45">
        <v>35</v>
      </c>
      <c r="W23" s="44">
        <f t="shared" si="7"/>
        <v>52.180239492390626</v>
      </c>
      <c r="X23" s="45">
        <f t="shared" si="8"/>
        <v>71</v>
      </c>
      <c r="Y23" s="44">
        <f t="shared" si="9"/>
        <v>52.205882352941181</v>
      </c>
      <c r="Z23" s="43">
        <v>56</v>
      </c>
      <c r="AA23" s="44">
        <f t="shared" si="10"/>
        <v>81.247968800779987</v>
      </c>
      <c r="AB23" s="43">
        <v>56</v>
      </c>
      <c r="AC23" s="44">
        <f t="shared" si="11"/>
        <v>83.488383187824994</v>
      </c>
      <c r="AD23" s="43">
        <f t="shared" si="12"/>
        <v>112</v>
      </c>
      <c r="AE23" s="44">
        <f t="shared" si="13"/>
        <v>82.35294117647058</v>
      </c>
      <c r="AF23" s="45">
        <v>0</v>
      </c>
      <c r="AG23" s="44">
        <f t="shared" si="14"/>
        <v>0</v>
      </c>
      <c r="AH23" s="45">
        <v>0</v>
      </c>
      <c r="AI23" s="44">
        <f t="shared" si="15"/>
        <v>0</v>
      </c>
      <c r="AJ23" s="45">
        <f t="shared" si="16"/>
        <v>0</v>
      </c>
      <c r="AK23" s="44">
        <f t="shared" si="17"/>
        <v>0</v>
      </c>
      <c r="AL23" s="45">
        <v>84</v>
      </c>
      <c r="AM23" s="44">
        <f t="shared" si="18"/>
        <v>96.551724137931032</v>
      </c>
      <c r="AN23" s="44">
        <f>(AG23+AA23+U23+O23+'41'!N23+'41'!T23+'41'!Z23+'41'!AF23+'41'!AL23)/9</f>
        <v>63.192864622828893</v>
      </c>
      <c r="AO23" s="46">
        <f>(AM23+AI23+AC23+W23+Q23+'41'!P23+'41'!V23+'41'!AB23+'41'!AH23+'41'!AN23)/10</f>
        <v>71.526027811913409</v>
      </c>
      <c r="AP23" s="44">
        <f>(AM23+AK23+AE23+Y23+S23+'41'!R23+'41'!X23+'41'!AD23+'41'!AJ23+'41'!AP23)/10</f>
        <v>68.993407707910748</v>
      </c>
    </row>
    <row r="24" spans="1:42" ht="19.5" customHeight="1" x14ac:dyDescent="0.25">
      <c r="A24" s="49">
        <v>13</v>
      </c>
      <c r="B24" s="38">
        <v>170224</v>
      </c>
      <c r="C24" s="39" t="s">
        <v>37</v>
      </c>
      <c r="D24" s="48">
        <v>17020200018</v>
      </c>
      <c r="E24" s="41" t="s">
        <v>38</v>
      </c>
      <c r="F24" s="41">
        <v>1</v>
      </c>
      <c r="G24" s="42">
        <v>86.662800000000004</v>
      </c>
      <c r="H24" s="42">
        <v>84.337199999999996</v>
      </c>
      <c r="I24" s="41">
        <f t="shared" si="0"/>
        <v>171</v>
      </c>
      <c r="J24" s="42">
        <v>86.662800000000004</v>
      </c>
      <c r="K24" s="42">
        <v>84.337199999999996</v>
      </c>
      <c r="L24" s="41">
        <f t="shared" si="1"/>
        <v>171</v>
      </c>
      <c r="M24" s="77">
        <v>83</v>
      </c>
      <c r="N24" s="45">
        <v>70</v>
      </c>
      <c r="O24" s="44">
        <f t="shared" si="2"/>
        <v>80.77283448030758</v>
      </c>
      <c r="P24" s="45">
        <v>39</v>
      </c>
      <c r="Q24" s="44">
        <f t="shared" si="3"/>
        <v>46.242939058920626</v>
      </c>
      <c r="R24" s="45">
        <f t="shared" si="4"/>
        <v>109</v>
      </c>
      <c r="S24" s="44">
        <f t="shared" si="5"/>
        <v>63.742690058479532</v>
      </c>
      <c r="T24" s="45">
        <v>70</v>
      </c>
      <c r="U24" s="44">
        <f t="shared" si="6"/>
        <v>80.77283448030758</v>
      </c>
      <c r="V24" s="45">
        <v>56</v>
      </c>
      <c r="W24" s="44">
        <f t="shared" si="7"/>
        <v>66.400117623065498</v>
      </c>
      <c r="X24" s="45">
        <f t="shared" si="8"/>
        <v>126</v>
      </c>
      <c r="Y24" s="44">
        <f t="shared" si="9"/>
        <v>73.68421052631578</v>
      </c>
      <c r="Z24" s="43">
        <v>70</v>
      </c>
      <c r="AA24" s="44">
        <f t="shared" si="10"/>
        <v>80.77283448030758</v>
      </c>
      <c r="AB24" s="43">
        <v>69</v>
      </c>
      <c r="AC24" s="44">
        <f t="shared" si="11"/>
        <v>81.814430642705716</v>
      </c>
      <c r="AD24" s="43">
        <f t="shared" si="12"/>
        <v>139</v>
      </c>
      <c r="AE24" s="44">
        <f t="shared" si="13"/>
        <v>81.286549707602347</v>
      </c>
      <c r="AF24" s="45">
        <v>0</v>
      </c>
      <c r="AG24" s="44">
        <f t="shared" si="14"/>
        <v>0</v>
      </c>
      <c r="AH24" s="45">
        <v>0</v>
      </c>
      <c r="AI24" s="44">
        <f t="shared" si="15"/>
        <v>0</v>
      </c>
      <c r="AJ24" s="45">
        <f t="shared" si="16"/>
        <v>0</v>
      </c>
      <c r="AK24" s="44">
        <f t="shared" si="17"/>
        <v>0</v>
      </c>
      <c r="AL24" s="45">
        <v>78</v>
      </c>
      <c r="AM24" s="44">
        <f t="shared" si="18"/>
        <v>93.975903614457835</v>
      </c>
      <c r="AN24" s="44">
        <f>(AG24+AA24+U24+O24+'41'!N24+'41'!T24+'41'!Z24+'41'!AF24+'41'!AL24)/9</f>
        <v>83.593473144699274</v>
      </c>
      <c r="AO24" s="46">
        <f>(AM24+AI24+AC24+W24+Q24+'41'!P24+'41'!V24+'41'!AB24+'41'!AH24+'41'!AN24)/10</f>
        <v>60.739109880708931</v>
      </c>
      <c r="AP24" s="44">
        <f>(AM24+AK24+AE24+Y24+S24+'41'!R24+'41'!X24+'41'!AD24+'41'!AJ24+'41'!AP24)/10</f>
        <v>72.847882759106611</v>
      </c>
    </row>
    <row r="25" spans="1:42" ht="19.5" customHeight="1" x14ac:dyDescent="0.25">
      <c r="A25" s="49">
        <v>14</v>
      </c>
      <c r="B25" s="38">
        <v>170208</v>
      </c>
      <c r="C25" s="39" t="str">
        <f>'[1]11'!B19</f>
        <v>Sindang Kelingi</v>
      </c>
      <c r="D25" s="48">
        <v>17020200005</v>
      </c>
      <c r="E25" s="41" t="s">
        <v>39</v>
      </c>
      <c r="F25" s="41">
        <v>1</v>
      </c>
      <c r="G25" s="42">
        <v>88.183199999999999</v>
      </c>
      <c r="H25" s="42">
        <v>85.816800000000001</v>
      </c>
      <c r="I25" s="41">
        <f t="shared" si="0"/>
        <v>174</v>
      </c>
      <c r="J25" s="42">
        <v>88.183199999999999</v>
      </c>
      <c r="K25" s="42">
        <v>85.816800000000001</v>
      </c>
      <c r="L25" s="41">
        <f t="shared" si="1"/>
        <v>174</v>
      </c>
      <c r="M25" s="77">
        <v>57</v>
      </c>
      <c r="N25" s="45">
        <v>44</v>
      </c>
      <c r="O25" s="44">
        <f t="shared" si="2"/>
        <v>49.896125339066856</v>
      </c>
      <c r="P25" s="45">
        <v>39</v>
      </c>
      <c r="Q25" s="44">
        <f t="shared" si="3"/>
        <v>45.445647006180607</v>
      </c>
      <c r="R25" s="45">
        <f t="shared" si="4"/>
        <v>83</v>
      </c>
      <c r="S25" s="44">
        <f t="shared" si="5"/>
        <v>47.701149425287355</v>
      </c>
      <c r="T25" s="45">
        <v>38</v>
      </c>
      <c r="U25" s="44">
        <f t="shared" si="6"/>
        <v>43.092108247375918</v>
      </c>
      <c r="V25" s="45">
        <v>34</v>
      </c>
      <c r="W25" s="44">
        <f t="shared" si="7"/>
        <v>39.619282005388222</v>
      </c>
      <c r="X25" s="45">
        <f t="shared" si="8"/>
        <v>72</v>
      </c>
      <c r="Y25" s="44">
        <f t="shared" si="9"/>
        <v>41.379310344827587</v>
      </c>
      <c r="Z25" s="43">
        <v>44</v>
      </c>
      <c r="AA25" s="44">
        <f t="shared" si="10"/>
        <v>49.896125339066856</v>
      </c>
      <c r="AB25" s="43">
        <v>38</v>
      </c>
      <c r="AC25" s="44">
        <f t="shared" si="11"/>
        <v>44.280374006022136</v>
      </c>
      <c r="AD25" s="43">
        <f t="shared" si="12"/>
        <v>82</v>
      </c>
      <c r="AE25" s="44">
        <f t="shared" si="13"/>
        <v>47.126436781609193</v>
      </c>
      <c r="AF25" s="45">
        <v>0</v>
      </c>
      <c r="AG25" s="44">
        <f t="shared" si="14"/>
        <v>0</v>
      </c>
      <c r="AH25" s="45">
        <v>0</v>
      </c>
      <c r="AI25" s="44">
        <f t="shared" si="15"/>
        <v>0</v>
      </c>
      <c r="AJ25" s="45">
        <f t="shared" si="16"/>
        <v>0</v>
      </c>
      <c r="AK25" s="44">
        <f t="shared" si="17"/>
        <v>0</v>
      </c>
      <c r="AL25" s="45">
        <v>56</v>
      </c>
      <c r="AM25" s="44">
        <f t="shared" si="18"/>
        <v>98.245614035087712</v>
      </c>
      <c r="AN25" s="44">
        <f>(AG25+AA25+U25+O25+'41'!N25+'41'!T25+'41'!Z25+'41'!AF25+'41'!AL25)/9</f>
        <v>46.368116476708593</v>
      </c>
      <c r="AO25" s="46">
        <f>(AM25+AI25+AC25+W25+Q25+'41'!P25+'41'!V25+'41'!AB25+'41'!AH25+'41'!AN25)/10</f>
        <v>50.609116409055474</v>
      </c>
      <c r="AP25" s="44">
        <f>(AM25+AK25+AE25+Y25+S25+'41'!R25+'41'!X25+'41'!AD25+'41'!AJ25+'41'!AP25)/10</f>
        <v>51.088929219600722</v>
      </c>
    </row>
    <row r="26" spans="1:42" ht="19.5" customHeight="1" x14ac:dyDescent="0.25">
      <c r="A26" s="49">
        <v>15</v>
      </c>
      <c r="B26" s="38">
        <v>170208</v>
      </c>
      <c r="C26" s="39" t="str">
        <f>'[1]11'!B20</f>
        <v>Sindang Kelingi</v>
      </c>
      <c r="D26" s="48">
        <v>17020200004</v>
      </c>
      <c r="E26" s="41" t="s">
        <v>40</v>
      </c>
      <c r="F26" s="41">
        <v>1</v>
      </c>
      <c r="G26" s="42">
        <v>45.611999999999995</v>
      </c>
      <c r="H26" s="42">
        <v>44.388000000000005</v>
      </c>
      <c r="I26" s="41">
        <f t="shared" si="0"/>
        <v>90</v>
      </c>
      <c r="J26" s="42">
        <v>45.611999999999995</v>
      </c>
      <c r="K26" s="42">
        <v>44.388000000000005</v>
      </c>
      <c r="L26" s="41">
        <f t="shared" si="1"/>
        <v>90</v>
      </c>
      <c r="M26" s="77">
        <v>31</v>
      </c>
      <c r="N26" s="45">
        <v>35</v>
      </c>
      <c r="O26" s="44">
        <f t="shared" si="2"/>
        <v>76.734192756292202</v>
      </c>
      <c r="P26" s="45">
        <v>30</v>
      </c>
      <c r="Q26" s="44">
        <f t="shared" si="3"/>
        <v>67.585834009191672</v>
      </c>
      <c r="R26" s="45">
        <f t="shared" si="4"/>
        <v>65</v>
      </c>
      <c r="S26" s="44">
        <f t="shared" si="5"/>
        <v>72.222222222222214</v>
      </c>
      <c r="T26" s="45">
        <v>42</v>
      </c>
      <c r="U26" s="44">
        <f t="shared" si="6"/>
        <v>92.08103130755066</v>
      </c>
      <c r="V26" s="45">
        <v>34</v>
      </c>
      <c r="W26" s="44">
        <f t="shared" si="7"/>
        <v>76.597278543750562</v>
      </c>
      <c r="X26" s="45">
        <f t="shared" si="8"/>
        <v>76</v>
      </c>
      <c r="Y26" s="44">
        <f t="shared" si="9"/>
        <v>84.444444444444443</v>
      </c>
      <c r="Z26" s="43">
        <v>44</v>
      </c>
      <c r="AA26" s="44">
        <f t="shared" si="10"/>
        <v>96.465842322195925</v>
      </c>
      <c r="AB26" s="43">
        <v>37</v>
      </c>
      <c r="AC26" s="44">
        <f t="shared" si="11"/>
        <v>83.355861944669712</v>
      </c>
      <c r="AD26" s="43">
        <f t="shared" si="12"/>
        <v>81</v>
      </c>
      <c r="AE26" s="44">
        <f t="shared" si="13"/>
        <v>90</v>
      </c>
      <c r="AF26" s="45">
        <v>0</v>
      </c>
      <c r="AG26" s="44">
        <f t="shared" si="14"/>
        <v>0</v>
      </c>
      <c r="AH26" s="45">
        <v>0</v>
      </c>
      <c r="AI26" s="44">
        <f t="shared" si="15"/>
        <v>0</v>
      </c>
      <c r="AJ26" s="45">
        <f t="shared" si="16"/>
        <v>0</v>
      </c>
      <c r="AK26" s="44">
        <f t="shared" si="17"/>
        <v>0</v>
      </c>
      <c r="AL26" s="45">
        <v>28</v>
      </c>
      <c r="AM26" s="44">
        <f t="shared" si="18"/>
        <v>90.322580645161281</v>
      </c>
      <c r="AN26" s="44">
        <f>(AG26+AA26+U26+O26+'41'!N26+'41'!T26+'41'!Z26+'41'!AF26+'41'!AL26)/9</f>
        <v>72.592982353571685</v>
      </c>
      <c r="AO26" s="46">
        <f>(AM26+AI26+AC26+W26+Q26+'41'!P26+'41'!V26+'41'!AB26+'41'!AH26+'41'!AN26)/10</f>
        <v>66.705503085693024</v>
      </c>
      <c r="AP26" s="44">
        <f>(AM26+AK26+AE26+Y26+S26+'41'!R26+'41'!X26+'41'!AD26+'41'!AJ26+'41'!AP26)/10</f>
        <v>70.587813620071671</v>
      </c>
    </row>
    <row r="27" spans="1:42" ht="19.5" customHeight="1" x14ac:dyDescent="0.25">
      <c r="A27" s="49">
        <v>16</v>
      </c>
      <c r="B27" s="38">
        <v>170222</v>
      </c>
      <c r="C27" s="39" t="str">
        <f>'[1]11'!B21</f>
        <v>Sindang Dataran</v>
      </c>
      <c r="D27" s="48">
        <v>17020200008</v>
      </c>
      <c r="E27" s="41" t="s">
        <v>41</v>
      </c>
      <c r="F27" s="41">
        <v>1</v>
      </c>
      <c r="G27" s="42">
        <v>101.36</v>
      </c>
      <c r="H27" s="42">
        <v>98.64</v>
      </c>
      <c r="I27" s="41">
        <f t="shared" si="0"/>
        <v>200</v>
      </c>
      <c r="J27" s="42">
        <v>101.36</v>
      </c>
      <c r="K27" s="42">
        <v>98.64</v>
      </c>
      <c r="L27" s="41">
        <f t="shared" si="1"/>
        <v>200</v>
      </c>
      <c r="M27" s="77">
        <v>101</v>
      </c>
      <c r="N27" s="45">
        <v>87</v>
      </c>
      <c r="O27" s="44">
        <f t="shared" si="2"/>
        <v>85.83267561168114</v>
      </c>
      <c r="P27" s="45">
        <v>65</v>
      </c>
      <c r="Q27" s="44">
        <f t="shared" si="3"/>
        <v>65.896188158961877</v>
      </c>
      <c r="R27" s="45">
        <f t="shared" si="4"/>
        <v>152</v>
      </c>
      <c r="S27" s="44">
        <f t="shared" si="5"/>
        <v>76</v>
      </c>
      <c r="T27" s="45">
        <v>95</v>
      </c>
      <c r="U27" s="44">
        <f t="shared" si="6"/>
        <v>93.72533543804262</v>
      </c>
      <c r="V27" s="45">
        <v>90</v>
      </c>
      <c r="W27" s="44">
        <f t="shared" si="7"/>
        <v>91.240875912408754</v>
      </c>
      <c r="X27" s="45">
        <f t="shared" si="8"/>
        <v>185</v>
      </c>
      <c r="Y27" s="44">
        <f t="shared" si="9"/>
        <v>92.5</v>
      </c>
      <c r="Z27" s="43">
        <v>88</v>
      </c>
      <c r="AA27" s="44">
        <f t="shared" si="10"/>
        <v>86.81925808997633</v>
      </c>
      <c r="AB27" s="43">
        <v>77</v>
      </c>
      <c r="AC27" s="44">
        <f t="shared" si="11"/>
        <v>78.061638280616393</v>
      </c>
      <c r="AD27" s="43">
        <f t="shared" si="12"/>
        <v>165</v>
      </c>
      <c r="AE27" s="44">
        <f t="shared" si="13"/>
        <v>82.5</v>
      </c>
      <c r="AF27" s="45">
        <v>0</v>
      </c>
      <c r="AG27" s="44">
        <f t="shared" si="14"/>
        <v>0</v>
      </c>
      <c r="AH27" s="45">
        <v>0</v>
      </c>
      <c r="AI27" s="44">
        <f t="shared" si="15"/>
        <v>0</v>
      </c>
      <c r="AJ27" s="45">
        <f t="shared" si="16"/>
        <v>0</v>
      </c>
      <c r="AK27" s="44">
        <f t="shared" si="17"/>
        <v>0</v>
      </c>
      <c r="AL27" s="45">
        <v>90</v>
      </c>
      <c r="AM27" s="44">
        <f t="shared" si="18"/>
        <v>89.10891089108911</v>
      </c>
      <c r="AN27" s="44">
        <f>(AG27+AA27+U27+O27+'41'!N27+'41'!T27+'41'!Z27+'41'!AF27+'41'!AL27)/9</f>
        <v>79.913180741910026</v>
      </c>
      <c r="AO27" s="46">
        <f>(AM27+AI27+AC27+W27+Q27+'41'!P27+'41'!V27+'41'!AB27+'41'!AH27+'41'!AN27)/10</f>
        <v>69.434005444340045</v>
      </c>
      <c r="AP27" s="44">
        <f>(AM27+AK27+AE27+Y27+S27+'41'!R27+'41'!X27+'41'!AD27+'41'!AJ27+'41'!AP27)/10</f>
        <v>75.210891089108912</v>
      </c>
    </row>
    <row r="28" spans="1:42" ht="19.5" customHeight="1" x14ac:dyDescent="0.25">
      <c r="A28" s="49">
        <v>17</v>
      </c>
      <c r="B28" s="38">
        <v>170220</v>
      </c>
      <c r="C28" s="39" t="s">
        <v>42</v>
      </c>
      <c r="D28" s="48">
        <v>17020200006</v>
      </c>
      <c r="E28" s="41" t="s">
        <v>43</v>
      </c>
      <c r="F28" s="41">
        <v>1</v>
      </c>
      <c r="G28" s="42">
        <v>81.594799999999992</v>
      </c>
      <c r="H28" s="42">
        <v>79.405200000000008</v>
      </c>
      <c r="I28" s="41">
        <f t="shared" si="0"/>
        <v>161</v>
      </c>
      <c r="J28" s="42">
        <v>81.594799999999992</v>
      </c>
      <c r="K28" s="42">
        <v>79.405200000000008</v>
      </c>
      <c r="L28" s="41">
        <f t="shared" si="1"/>
        <v>161</v>
      </c>
      <c r="M28" s="77">
        <v>63</v>
      </c>
      <c r="N28" s="45">
        <v>73</v>
      </c>
      <c r="O28" s="44">
        <f t="shared" si="2"/>
        <v>89.466485609377074</v>
      </c>
      <c r="P28" s="45">
        <v>72</v>
      </c>
      <c r="Q28" s="44">
        <f t="shared" si="3"/>
        <v>90.674162397424837</v>
      </c>
      <c r="R28" s="45">
        <f t="shared" si="4"/>
        <v>145</v>
      </c>
      <c r="S28" s="44">
        <f t="shared" si="5"/>
        <v>90.062111801242239</v>
      </c>
      <c r="T28" s="45">
        <v>34</v>
      </c>
      <c r="U28" s="44">
        <f t="shared" si="6"/>
        <v>41.669322064641378</v>
      </c>
      <c r="V28" s="45">
        <v>36</v>
      </c>
      <c r="W28" s="44">
        <f t="shared" si="7"/>
        <v>45.337081198712418</v>
      </c>
      <c r="X28" s="45">
        <f t="shared" si="8"/>
        <v>70</v>
      </c>
      <c r="Y28" s="44">
        <f t="shared" si="9"/>
        <v>43.478260869565219</v>
      </c>
      <c r="Z28" s="43">
        <v>54</v>
      </c>
      <c r="AA28" s="44">
        <f t="shared" si="10"/>
        <v>66.180687985018665</v>
      </c>
      <c r="AB28" s="43">
        <v>49</v>
      </c>
      <c r="AC28" s="44">
        <f t="shared" si="11"/>
        <v>61.70880496491413</v>
      </c>
      <c r="AD28" s="43">
        <f t="shared" si="12"/>
        <v>103</v>
      </c>
      <c r="AE28" s="44">
        <f t="shared" si="13"/>
        <v>63.975155279503106</v>
      </c>
      <c r="AF28" s="45">
        <v>0</v>
      </c>
      <c r="AG28" s="44">
        <f t="shared" si="14"/>
        <v>0</v>
      </c>
      <c r="AH28" s="45">
        <v>0</v>
      </c>
      <c r="AI28" s="44">
        <f t="shared" si="15"/>
        <v>0</v>
      </c>
      <c r="AJ28" s="45">
        <f t="shared" si="16"/>
        <v>0</v>
      </c>
      <c r="AK28" s="44">
        <f t="shared" si="17"/>
        <v>0</v>
      </c>
      <c r="AL28" s="45">
        <v>60</v>
      </c>
      <c r="AM28" s="44">
        <f t="shared" si="18"/>
        <v>95.238095238095227</v>
      </c>
      <c r="AN28" s="44">
        <f>(AG28+AA28+U28+O28+'41'!N28+'41'!T28+'41'!Z28+'41'!AF28+'41'!AL28)/9</f>
        <v>59.780497994697924</v>
      </c>
      <c r="AO28" s="46">
        <f>(AM28+AI28+AC28+W28+Q28+'41'!P28+'41'!V28+'41'!AB28+'41'!AH28+'41'!AN28)/10</f>
        <v>63.046752605622792</v>
      </c>
      <c r="AP28" s="44">
        <f>(AM28+AK28+AE28+Y28+S28+'41'!R28+'41'!X28+'41'!AD28+'41'!AJ28+'41'!AP28)/10</f>
        <v>63.18840579710146</v>
      </c>
    </row>
    <row r="29" spans="1:42" ht="19.5" customHeight="1" x14ac:dyDescent="0.25">
      <c r="A29" s="49">
        <v>18</v>
      </c>
      <c r="B29" s="38">
        <v>170207</v>
      </c>
      <c r="C29" s="39" t="str">
        <f>'[1]11'!B23</f>
        <v>Padang Ulak Tanding</v>
      </c>
      <c r="D29" s="48">
        <v>17020200003</v>
      </c>
      <c r="E29" s="41" t="s">
        <v>44</v>
      </c>
      <c r="F29" s="41">
        <v>1</v>
      </c>
      <c r="G29" s="42">
        <v>171.80520000000001</v>
      </c>
      <c r="H29" s="42">
        <v>167.19479999999999</v>
      </c>
      <c r="I29" s="41">
        <f t="shared" si="0"/>
        <v>339</v>
      </c>
      <c r="J29" s="42">
        <v>171.80520000000001</v>
      </c>
      <c r="K29" s="42">
        <v>167.19479999999999</v>
      </c>
      <c r="L29" s="41">
        <f t="shared" si="1"/>
        <v>339</v>
      </c>
      <c r="M29" s="77">
        <v>158</v>
      </c>
      <c r="N29" s="45">
        <v>92</v>
      </c>
      <c r="O29" s="44">
        <f t="shared" si="2"/>
        <v>53.549019470889114</v>
      </c>
      <c r="P29" s="45">
        <v>86</v>
      </c>
      <c r="Q29" s="44">
        <f t="shared" si="3"/>
        <v>51.437006414075078</v>
      </c>
      <c r="R29" s="45">
        <f t="shared" si="4"/>
        <v>178</v>
      </c>
      <c r="S29" s="44">
        <f t="shared" si="5"/>
        <v>52.507374631268434</v>
      </c>
      <c r="T29" s="45">
        <v>141</v>
      </c>
      <c r="U29" s="44">
        <f t="shared" si="6"/>
        <v>82.069692884732234</v>
      </c>
      <c r="V29" s="45">
        <v>292</v>
      </c>
      <c r="W29" s="44">
        <f t="shared" si="7"/>
        <v>174.64657991755726</v>
      </c>
      <c r="X29" s="45">
        <f t="shared" si="8"/>
        <v>433</v>
      </c>
      <c r="Y29" s="44">
        <f t="shared" si="9"/>
        <v>127.72861356932152</v>
      </c>
      <c r="Z29" s="43">
        <v>85</v>
      </c>
      <c r="AA29" s="44">
        <f t="shared" si="10"/>
        <v>49.474637554625815</v>
      </c>
      <c r="AB29" s="43">
        <v>87</v>
      </c>
      <c r="AC29" s="44">
        <f t="shared" si="11"/>
        <v>52.035111139820145</v>
      </c>
      <c r="AD29" s="43">
        <f t="shared" si="12"/>
        <v>172</v>
      </c>
      <c r="AE29" s="44">
        <f t="shared" si="13"/>
        <v>50.737463126843664</v>
      </c>
      <c r="AF29" s="45">
        <v>0</v>
      </c>
      <c r="AG29" s="44">
        <f t="shared" si="14"/>
        <v>0</v>
      </c>
      <c r="AH29" s="45">
        <v>0</v>
      </c>
      <c r="AI29" s="44">
        <f t="shared" si="15"/>
        <v>0</v>
      </c>
      <c r="AJ29" s="45">
        <f t="shared" si="16"/>
        <v>0</v>
      </c>
      <c r="AK29" s="44">
        <f t="shared" si="17"/>
        <v>0</v>
      </c>
      <c r="AL29" s="45">
        <v>150</v>
      </c>
      <c r="AM29" s="44">
        <f t="shared" si="18"/>
        <v>94.936708860759495</v>
      </c>
      <c r="AN29" s="44">
        <f>(AG29+AA29+U29+O29+'41'!N29+'41'!T29+'41'!Z29+'41'!AF29+'41'!AL29)/9</f>
        <v>52.708273996104623</v>
      </c>
      <c r="AO29" s="46">
        <f>(AM29+AI29+AC29+W29+Q29+'41'!P29+'41'!V29+'41'!AB29+'41'!AH29+'41'!AN29)/10</f>
        <v>65.83513605126052</v>
      </c>
      <c r="AP29" s="44">
        <f>(AM29+AK29+AE29+Y29+S29+'41'!R29+'41'!X29+'41'!AD29+'41'!AJ29+'41'!AP29)/10</f>
        <v>61.322579440648227</v>
      </c>
    </row>
    <row r="30" spans="1:42" ht="19.5" customHeight="1" x14ac:dyDescent="0.25">
      <c r="A30" s="49">
        <v>19</v>
      </c>
      <c r="B30" s="38">
        <v>170223</v>
      </c>
      <c r="C30" s="39" t="s">
        <v>45</v>
      </c>
      <c r="D30" s="48">
        <v>17020200002</v>
      </c>
      <c r="E30" s="41" t="s">
        <v>46</v>
      </c>
      <c r="F30" s="41">
        <v>1</v>
      </c>
      <c r="G30" s="42">
        <v>83.115200000000002</v>
      </c>
      <c r="H30" s="42">
        <v>80.884799999999998</v>
      </c>
      <c r="I30" s="41">
        <f t="shared" si="0"/>
        <v>164</v>
      </c>
      <c r="J30" s="42">
        <v>83.115200000000002</v>
      </c>
      <c r="K30" s="42">
        <v>80.884799999999998</v>
      </c>
      <c r="L30" s="41">
        <f t="shared" si="1"/>
        <v>164</v>
      </c>
      <c r="M30" s="77">
        <v>53</v>
      </c>
      <c r="N30" s="45">
        <v>56</v>
      </c>
      <c r="O30" s="44">
        <f t="shared" si="2"/>
        <v>67.376364371378514</v>
      </c>
      <c r="P30" s="45">
        <v>36</v>
      </c>
      <c r="Q30" s="44">
        <f t="shared" si="3"/>
        <v>44.507744347516471</v>
      </c>
      <c r="R30" s="45">
        <f t="shared" si="4"/>
        <v>92</v>
      </c>
      <c r="S30" s="44">
        <f t="shared" si="5"/>
        <v>56.09756097560976</v>
      </c>
      <c r="T30" s="45">
        <v>30</v>
      </c>
      <c r="U30" s="44">
        <f t="shared" si="6"/>
        <v>36.094480913238492</v>
      </c>
      <c r="V30" s="45">
        <v>16</v>
      </c>
      <c r="W30" s="44">
        <f t="shared" si="7"/>
        <v>19.781219710007321</v>
      </c>
      <c r="X30" s="45">
        <f t="shared" si="8"/>
        <v>46</v>
      </c>
      <c r="Y30" s="44">
        <f t="shared" si="9"/>
        <v>28.04878048780488</v>
      </c>
      <c r="Z30" s="43">
        <v>74</v>
      </c>
      <c r="AA30" s="44">
        <f t="shared" si="10"/>
        <v>89.033052919321605</v>
      </c>
      <c r="AB30" s="43">
        <v>70</v>
      </c>
      <c r="AC30" s="44">
        <f t="shared" si="11"/>
        <v>86.542836231282024</v>
      </c>
      <c r="AD30" s="43">
        <f t="shared" si="12"/>
        <v>144</v>
      </c>
      <c r="AE30" s="44">
        <f t="shared" si="13"/>
        <v>87.804878048780495</v>
      </c>
      <c r="AF30" s="45">
        <v>0</v>
      </c>
      <c r="AG30" s="44">
        <f t="shared" si="14"/>
        <v>0</v>
      </c>
      <c r="AH30" s="45">
        <v>0</v>
      </c>
      <c r="AI30" s="44">
        <f t="shared" si="15"/>
        <v>0</v>
      </c>
      <c r="AJ30" s="45">
        <f t="shared" si="16"/>
        <v>0</v>
      </c>
      <c r="AK30" s="44">
        <f t="shared" si="17"/>
        <v>0</v>
      </c>
      <c r="AL30" s="45">
        <v>53</v>
      </c>
      <c r="AM30" s="44">
        <f t="shared" si="18"/>
        <v>100</v>
      </c>
      <c r="AN30" s="44">
        <f>(AG30+AA30+U30+O30+'41'!N30+'41'!T30+'41'!Z30+'41'!AF30+'41'!AL30)/9</f>
        <v>73.525794452893223</v>
      </c>
      <c r="AO30" s="46">
        <f>(AM30+AI30+AC30+W30+Q30+'41'!P30+'41'!V30+'41'!AB30+'41'!AH30+'41'!AN30)/10</f>
        <v>50.92239827507764</v>
      </c>
      <c r="AP30" s="44">
        <f>(AM30+AK30+AE30+Y30+S30+'41'!R30+'41'!X30+'41'!AD30+'41'!AJ30+'41'!AP30)/10</f>
        <v>63.719512195121958</v>
      </c>
    </row>
    <row r="31" spans="1:42" ht="19.5" customHeight="1" x14ac:dyDescent="0.25">
      <c r="A31" s="49">
        <v>20</v>
      </c>
      <c r="B31" s="38">
        <v>170221</v>
      </c>
      <c r="C31" s="41" t="s">
        <v>47</v>
      </c>
      <c r="D31" s="48">
        <v>17020200007</v>
      </c>
      <c r="E31" s="41" t="s">
        <v>48</v>
      </c>
      <c r="F31" s="41">
        <v>1</v>
      </c>
      <c r="G31" s="42">
        <v>119.6048</v>
      </c>
      <c r="H31" s="42">
        <v>116.3952</v>
      </c>
      <c r="I31" s="41">
        <f t="shared" si="0"/>
        <v>236</v>
      </c>
      <c r="J31" s="42">
        <v>119.6048</v>
      </c>
      <c r="K31" s="42">
        <v>116.3952</v>
      </c>
      <c r="L31" s="41">
        <f t="shared" si="1"/>
        <v>236</v>
      </c>
      <c r="M31" s="77">
        <v>81</v>
      </c>
      <c r="N31" s="45">
        <v>44</v>
      </c>
      <c r="O31" s="44">
        <f t="shared" si="2"/>
        <v>36.787821224566244</v>
      </c>
      <c r="P31" s="45">
        <v>60</v>
      </c>
      <c r="Q31" s="44">
        <f t="shared" si="3"/>
        <v>51.548517464637712</v>
      </c>
      <c r="R31" s="45">
        <f t="shared" si="4"/>
        <v>104</v>
      </c>
      <c r="S31" s="44">
        <f t="shared" si="5"/>
        <v>44.067796610169488</v>
      </c>
      <c r="T31" s="45">
        <v>94</v>
      </c>
      <c r="U31" s="44">
        <f t="shared" si="6"/>
        <v>78.592163525209685</v>
      </c>
      <c r="V31" s="45">
        <v>102</v>
      </c>
      <c r="W31" s="44">
        <f t="shared" si="7"/>
        <v>87.632479689884107</v>
      </c>
      <c r="X31" s="45">
        <f t="shared" si="8"/>
        <v>196</v>
      </c>
      <c r="Y31" s="44">
        <f t="shared" si="9"/>
        <v>83.050847457627114</v>
      </c>
      <c r="Z31" s="43">
        <v>143</v>
      </c>
      <c r="AA31" s="44">
        <f t="shared" si="10"/>
        <v>119.56041897984026</v>
      </c>
      <c r="AB31" s="43">
        <v>101</v>
      </c>
      <c r="AC31" s="44">
        <f t="shared" si="11"/>
        <v>86.773337732140149</v>
      </c>
      <c r="AD31" s="43">
        <f t="shared" si="12"/>
        <v>244</v>
      </c>
      <c r="AE31" s="44">
        <f t="shared" si="13"/>
        <v>103.38983050847457</v>
      </c>
      <c r="AF31" s="45">
        <v>0</v>
      </c>
      <c r="AG31" s="44">
        <f t="shared" si="14"/>
        <v>0</v>
      </c>
      <c r="AH31" s="45">
        <v>0</v>
      </c>
      <c r="AI31" s="44">
        <f t="shared" si="15"/>
        <v>0</v>
      </c>
      <c r="AJ31" s="45">
        <f t="shared" si="16"/>
        <v>0</v>
      </c>
      <c r="AK31" s="44">
        <f t="shared" si="17"/>
        <v>0</v>
      </c>
      <c r="AL31" s="45">
        <v>89</v>
      </c>
      <c r="AM31" s="44">
        <f t="shared" si="18"/>
        <v>109.87654320987654</v>
      </c>
      <c r="AN31" s="44">
        <f>(AG31+AA31+U31+O31+'41'!N31+'41'!T31+'41'!Z31+'41'!AF31+'41'!AL31)/9</f>
        <v>92.991436984320217</v>
      </c>
      <c r="AO31" s="46">
        <f>(AM31+AI31+AC31+W31+Q31+'41'!P31+'41'!V31+'41'!AB31+'41'!AH31+'41'!AN31)/10</f>
        <v>80.234496115150989</v>
      </c>
      <c r="AP31" s="44">
        <f>(AM31+AK31+AE31+Y31+S31+'41'!R31+'41'!X31+'41'!AD31+'41'!AJ31+'41'!AP31)/10</f>
        <v>87.555450931157139</v>
      </c>
    </row>
    <row r="32" spans="1:42" ht="19.5" customHeight="1" x14ac:dyDescent="0.25">
      <c r="A32" s="49">
        <v>21</v>
      </c>
      <c r="B32" s="38">
        <v>170206</v>
      </c>
      <c r="C32" s="39" t="str">
        <f>'[1]11'!B26</f>
        <v>Kota Padang</v>
      </c>
      <c r="D32" s="48">
        <v>17020200001</v>
      </c>
      <c r="E32" s="41" t="s">
        <v>49</v>
      </c>
      <c r="F32" s="41">
        <v>1</v>
      </c>
      <c r="G32" s="42">
        <v>112.50959999999999</v>
      </c>
      <c r="H32" s="42">
        <v>109.49040000000001</v>
      </c>
      <c r="I32" s="41">
        <f t="shared" si="0"/>
        <v>222</v>
      </c>
      <c r="J32" s="42">
        <v>112.50959999999999</v>
      </c>
      <c r="K32" s="42">
        <v>109.49040000000001</v>
      </c>
      <c r="L32" s="41">
        <f t="shared" si="1"/>
        <v>222</v>
      </c>
      <c r="M32" s="43">
        <v>110</v>
      </c>
      <c r="N32" s="45">
        <v>45</v>
      </c>
      <c r="O32" s="44">
        <f t="shared" si="2"/>
        <v>39.996586957912925</v>
      </c>
      <c r="P32" s="45">
        <v>41</v>
      </c>
      <c r="Q32" s="44">
        <f t="shared" si="3"/>
        <v>37.446205329417005</v>
      </c>
      <c r="R32" s="45">
        <f t="shared" si="4"/>
        <v>86</v>
      </c>
      <c r="S32" s="44">
        <f t="shared" si="5"/>
        <v>38.738738738738739</v>
      </c>
      <c r="T32" s="45">
        <v>44</v>
      </c>
      <c r="U32" s="44">
        <f t="shared" si="6"/>
        <v>39.107773914403751</v>
      </c>
      <c r="V32" s="45">
        <v>35</v>
      </c>
      <c r="W32" s="44">
        <f t="shared" si="7"/>
        <v>31.966272842185251</v>
      </c>
      <c r="X32" s="45">
        <f t="shared" si="8"/>
        <v>79</v>
      </c>
      <c r="Y32" s="44">
        <f t="shared" si="9"/>
        <v>35.585585585585584</v>
      </c>
      <c r="Z32" s="43">
        <v>52</v>
      </c>
      <c r="AA32" s="44">
        <f t="shared" si="10"/>
        <v>46.218278262477156</v>
      </c>
      <c r="AB32" s="43">
        <v>49</v>
      </c>
      <c r="AC32" s="44">
        <f t="shared" si="11"/>
        <v>44.75278197905935</v>
      </c>
      <c r="AD32" s="43">
        <f t="shared" si="12"/>
        <v>101</v>
      </c>
      <c r="AE32" s="44">
        <f t="shared" si="13"/>
        <v>45.495495495495497</v>
      </c>
      <c r="AF32" s="45">
        <v>0</v>
      </c>
      <c r="AG32" s="44">
        <f t="shared" si="14"/>
        <v>0</v>
      </c>
      <c r="AH32" s="45">
        <v>0</v>
      </c>
      <c r="AI32" s="44">
        <f t="shared" si="15"/>
        <v>0</v>
      </c>
      <c r="AJ32" s="45">
        <f t="shared" si="16"/>
        <v>0</v>
      </c>
      <c r="AK32" s="44">
        <f t="shared" si="17"/>
        <v>0</v>
      </c>
      <c r="AL32" s="45">
        <v>110</v>
      </c>
      <c r="AM32" s="44">
        <f t="shared" si="18"/>
        <v>100</v>
      </c>
      <c r="AN32" s="44">
        <f>(AG32+AA32+U32+O32+'41'!N32+'41'!T32+'41'!Z32+'41'!AF32+'41'!AL32)/9</f>
        <v>39.700315943409869</v>
      </c>
      <c r="AO32" s="46">
        <f>(AM32+AI32+AC32+W32+Q32+'41'!P32+'41'!V32+'41'!AB32+'41'!AH32+'41'!AN32)/10</f>
        <v>43.062259339631602</v>
      </c>
      <c r="AP32" s="44">
        <f>(AM32+AK32+AE32+Y32+S32+'41'!R32+'41'!X32+'41'!AD32+'41'!AJ32+'41'!AP32)/10</f>
        <v>44.414414414414416</v>
      </c>
    </row>
    <row r="33" spans="1:42" ht="19.5" customHeight="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45"/>
      <c r="K33" s="45"/>
      <c r="L33" s="50"/>
      <c r="M33" s="43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2"/>
      <c r="AA33" s="51"/>
      <c r="AB33" s="52"/>
      <c r="AC33" s="53"/>
      <c r="AD33" s="43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3"/>
      <c r="AP33" s="51"/>
    </row>
    <row r="34" spans="1:42" ht="19.5" customHeight="1" thickBot="1" x14ac:dyDescent="0.3">
      <c r="A34" s="54" t="s">
        <v>50</v>
      </c>
      <c r="B34" s="54"/>
      <c r="C34" s="54"/>
      <c r="D34" s="54"/>
      <c r="E34" s="55"/>
      <c r="F34" s="56">
        <v>21</v>
      </c>
      <c r="G34" s="57">
        <f t="shared" ref="G34:H34" si="19">SUM(G12:G31)</f>
        <v>2369.7968000000001</v>
      </c>
      <c r="H34" s="57">
        <f t="shared" si="19"/>
        <v>2306.2031999999999</v>
      </c>
      <c r="I34" s="55">
        <f>SUM(I12:I33)</f>
        <v>4898</v>
      </c>
      <c r="J34" s="57">
        <f t="shared" ref="J34:K34" si="20">SUM(J12:J31)</f>
        <v>2369.7968000000001</v>
      </c>
      <c r="K34" s="57">
        <f t="shared" si="20"/>
        <v>2306.2031999999999</v>
      </c>
      <c r="L34" s="54">
        <f>SUM(L12:L33)</f>
        <v>4898</v>
      </c>
      <c r="M34" s="55">
        <f>SUM(M12:M33)</f>
        <v>2101</v>
      </c>
      <c r="N34" s="57">
        <f>SUM(N12:N31)</f>
        <v>1622</v>
      </c>
      <c r="O34" s="58">
        <f>N34/J34*100</f>
        <v>68.444686903113379</v>
      </c>
      <c r="P34" s="57">
        <f>SUM(P12:P31)</f>
        <v>1602</v>
      </c>
      <c r="Q34" s="58">
        <f>P34/K34*100</f>
        <v>69.464824261799649</v>
      </c>
      <c r="R34" s="57">
        <f>SUM(R12:R33)</f>
        <v>3310</v>
      </c>
      <c r="S34" s="58">
        <f>R34/L34*100</f>
        <v>67.578603511637397</v>
      </c>
      <c r="T34" s="57">
        <f>SUM(T12:T31)</f>
        <v>1595</v>
      </c>
      <c r="U34" s="58">
        <f>T34/J34*100</f>
        <v>67.305348711754519</v>
      </c>
      <c r="V34" s="57">
        <f>SUM(V12:V31)</f>
        <v>1704</v>
      </c>
      <c r="W34" s="58">
        <f>V34/K34*100</f>
        <v>73.887678241015365</v>
      </c>
      <c r="X34" s="57">
        <f>SUM(X12:X33)</f>
        <v>3378</v>
      </c>
      <c r="Y34" s="58">
        <f>X34/L34*100</f>
        <v>68.9669252756227</v>
      </c>
      <c r="Z34" s="55">
        <f>SUM(Z12:Z33)</f>
        <v>1794</v>
      </c>
      <c r="AA34" s="58">
        <f>Z34/J34*100</f>
        <v>75.702693159177187</v>
      </c>
      <c r="AB34" s="55">
        <f>SUM(AB12:AB33)</f>
        <v>1649</v>
      </c>
      <c r="AC34" s="58">
        <f>AB34/K34*100</f>
        <v>71.502805997320621</v>
      </c>
      <c r="AD34" s="55">
        <f>SUM(AD12:AD33)</f>
        <v>3443</v>
      </c>
      <c r="AE34" s="58">
        <f>AD34/L34*100</f>
        <v>70.293997550020421</v>
      </c>
      <c r="AF34" s="57">
        <f>SUM(AF12:AF31)</f>
        <v>0</v>
      </c>
      <c r="AG34" s="58">
        <f>AF34/J34*100</f>
        <v>0</v>
      </c>
      <c r="AH34" s="57">
        <f>SUM(AH12:AH31)</f>
        <v>0</v>
      </c>
      <c r="AI34" s="58">
        <f>AH34/K34*100</f>
        <v>0</v>
      </c>
      <c r="AJ34" s="57">
        <f>SUM(AJ12:AJ31)</f>
        <v>0</v>
      </c>
      <c r="AK34" s="58">
        <f>AJ34/L34*100</f>
        <v>0</v>
      </c>
      <c r="AL34" s="57">
        <f>SUM(AL12:AL33)</f>
        <v>1978</v>
      </c>
      <c r="AM34" s="58">
        <f>AL34/M34*100</f>
        <v>94.145644930985256</v>
      </c>
      <c r="AN34" s="58">
        <f>(AG34+AA34+U34+O34+'41'!N34+'41'!T34+'41'!Z34+'41'!AF34+'41'!AL34)/9</f>
        <v>68.099322734394491</v>
      </c>
      <c r="AO34" s="62">
        <f>(AM34+AI34+AC34+W34+Q34+'41'!P34+'41'!V34+'41'!AB34+'41'!AH34+'41'!AN34)/10</f>
        <v>68.181313457859744</v>
      </c>
      <c r="AP34" s="58">
        <f>(AM34+AK34+AE34+Y34+S34+'41'!R34+'41'!X34+'41'!AD34+'41'!AJ34+'41'!AP34)/10</f>
        <v>69.467647384074425</v>
      </c>
    </row>
    <row r="35" spans="1:42" ht="15.75" customHeigh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5.75" customHeight="1" x14ac:dyDescent="0.2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5.75" customHeight="1" x14ac:dyDescent="0.2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.75" customHeight="1" x14ac:dyDescent="0.25">
      <c r="A38" s="2"/>
      <c r="B38" s="2"/>
      <c r="C38" s="8" t="s">
        <v>53</v>
      </c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.75" customHeight="1" x14ac:dyDescent="0.25">
      <c r="A39" s="2"/>
      <c r="B39" s="2"/>
      <c r="C39" s="2" t="s">
        <v>54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1:42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1:42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1:42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1:42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1:42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1:42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1:42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1:42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1:42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1:42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1:42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1:42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1:42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1:42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1:42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1:42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1:42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1:42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1:42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1:42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1:42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1:42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1:42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1:42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1:42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1:42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1:42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1:42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1:42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1:42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1:42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1:42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1:42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1:42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1:42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1:42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1:42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1:42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1:42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1:42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1:42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1:42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1:42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1:42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1:42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1:42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1:42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1:42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1:42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1:42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1:42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  <row r="292" spans="1:42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</row>
    <row r="293" spans="1:42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</row>
    <row r="294" spans="1:42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</row>
    <row r="295" spans="1:42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</row>
    <row r="296" spans="1:42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</row>
    <row r="297" spans="1:42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</row>
    <row r="298" spans="1:42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</row>
    <row r="299" spans="1:42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</row>
    <row r="300" spans="1:42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</row>
    <row r="301" spans="1:42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</row>
    <row r="302" spans="1:42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</row>
    <row r="303" spans="1:42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</row>
    <row r="304" spans="1:42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</row>
    <row r="305" spans="1:42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</row>
    <row r="306" spans="1:42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</row>
    <row r="307" spans="1:42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</row>
    <row r="308" spans="1:42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</row>
    <row r="309" spans="1:42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</row>
    <row r="310" spans="1:42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</row>
    <row r="311" spans="1:42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</row>
    <row r="312" spans="1:42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</row>
    <row r="313" spans="1:42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</row>
    <row r="314" spans="1:42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</row>
    <row r="315" spans="1:42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</row>
    <row r="316" spans="1:42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</row>
    <row r="317" spans="1:42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</row>
    <row r="318" spans="1:42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</row>
    <row r="319" spans="1:42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</row>
    <row r="320" spans="1:42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</row>
    <row r="321" spans="1:42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</row>
    <row r="322" spans="1:42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</row>
    <row r="323" spans="1:42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</row>
    <row r="324" spans="1:42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</row>
    <row r="325" spans="1:42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</row>
    <row r="326" spans="1:42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</row>
    <row r="327" spans="1:42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</row>
    <row r="328" spans="1:42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</row>
    <row r="329" spans="1:42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</row>
    <row r="330" spans="1:42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</row>
    <row r="331" spans="1:42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</row>
    <row r="332" spans="1:42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</row>
    <row r="333" spans="1:42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</row>
    <row r="334" spans="1:42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</row>
    <row r="335" spans="1:42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</row>
    <row r="336" spans="1:42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</row>
    <row r="337" spans="1:42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</row>
    <row r="338" spans="1:42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</row>
    <row r="339" spans="1:42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</row>
    <row r="340" spans="1:42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</row>
    <row r="341" spans="1:42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</row>
    <row r="342" spans="1:42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</row>
    <row r="343" spans="1:42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</row>
    <row r="344" spans="1:42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</row>
    <row r="345" spans="1:42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</row>
    <row r="346" spans="1:42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</row>
    <row r="347" spans="1:42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</row>
    <row r="348" spans="1:42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</row>
    <row r="349" spans="1:42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</row>
    <row r="350" spans="1:42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</row>
    <row r="351" spans="1:42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</row>
    <row r="352" spans="1:42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</row>
    <row r="353" spans="1:42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</row>
    <row r="354" spans="1:42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</row>
    <row r="355" spans="1:42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</row>
    <row r="356" spans="1:42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</row>
    <row r="357" spans="1:42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</row>
    <row r="358" spans="1:42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</row>
    <row r="359" spans="1:42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</row>
    <row r="360" spans="1:42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</row>
    <row r="361" spans="1:42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</row>
    <row r="362" spans="1:42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</row>
    <row r="363" spans="1:42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</row>
    <row r="364" spans="1:42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</row>
    <row r="365" spans="1:42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</row>
    <row r="366" spans="1:42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</row>
    <row r="367" spans="1:42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</row>
    <row r="368" spans="1:42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</row>
    <row r="369" spans="1:42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</row>
    <row r="370" spans="1:42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</row>
    <row r="371" spans="1:42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</row>
    <row r="372" spans="1:42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</row>
    <row r="373" spans="1:42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</row>
    <row r="374" spans="1:42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</row>
    <row r="375" spans="1:42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</row>
    <row r="376" spans="1:42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</row>
    <row r="377" spans="1:42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</row>
    <row r="378" spans="1:42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</row>
    <row r="379" spans="1:42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</row>
    <row r="380" spans="1:42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</row>
    <row r="381" spans="1:42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</row>
    <row r="382" spans="1:42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</row>
    <row r="383" spans="1:42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</row>
    <row r="384" spans="1:42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</row>
    <row r="385" spans="1:42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</row>
    <row r="386" spans="1:42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</row>
    <row r="387" spans="1:42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</row>
    <row r="388" spans="1:42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</row>
    <row r="389" spans="1:42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</row>
    <row r="390" spans="1:42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</row>
    <row r="391" spans="1:42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</row>
    <row r="392" spans="1:42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</row>
    <row r="393" spans="1:42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</row>
    <row r="394" spans="1:42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</row>
    <row r="395" spans="1:42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</row>
    <row r="396" spans="1:42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</row>
    <row r="397" spans="1:42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</row>
    <row r="398" spans="1:42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</row>
    <row r="399" spans="1:42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</row>
    <row r="400" spans="1:42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</row>
    <row r="401" spans="1:42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</row>
    <row r="402" spans="1:42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</row>
    <row r="403" spans="1:42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</row>
    <row r="404" spans="1:42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</row>
    <row r="405" spans="1:42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</row>
    <row r="406" spans="1:42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</row>
    <row r="407" spans="1:42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</row>
    <row r="408" spans="1:42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</row>
    <row r="409" spans="1:42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</row>
    <row r="410" spans="1:42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</row>
    <row r="411" spans="1:42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</row>
    <row r="412" spans="1:42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</row>
    <row r="413" spans="1:42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</row>
    <row r="414" spans="1:42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</row>
    <row r="415" spans="1:42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</row>
    <row r="416" spans="1:42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</row>
    <row r="417" spans="1:42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</row>
    <row r="418" spans="1:42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</row>
    <row r="419" spans="1:42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</row>
    <row r="420" spans="1:42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</row>
    <row r="421" spans="1:42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</row>
    <row r="422" spans="1:42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</row>
    <row r="423" spans="1:42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</row>
    <row r="424" spans="1:42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</row>
    <row r="425" spans="1:42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</row>
    <row r="426" spans="1:42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</row>
    <row r="427" spans="1:42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</row>
    <row r="428" spans="1:42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</row>
    <row r="429" spans="1:42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</row>
    <row r="430" spans="1:42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</row>
    <row r="431" spans="1:42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</row>
    <row r="432" spans="1:42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</row>
    <row r="433" spans="1:42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</row>
    <row r="434" spans="1:42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</row>
    <row r="435" spans="1:42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</row>
    <row r="436" spans="1:42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</row>
    <row r="437" spans="1:42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</row>
    <row r="438" spans="1:42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</row>
    <row r="439" spans="1:42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</row>
    <row r="440" spans="1:42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</row>
    <row r="441" spans="1:42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</row>
    <row r="442" spans="1:42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</row>
    <row r="443" spans="1:42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</row>
    <row r="444" spans="1:42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</row>
    <row r="445" spans="1:42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</row>
    <row r="446" spans="1:42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</row>
    <row r="447" spans="1:42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</row>
    <row r="448" spans="1:42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</row>
    <row r="449" spans="1:42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</row>
    <row r="450" spans="1:42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</row>
    <row r="451" spans="1:42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</row>
    <row r="452" spans="1:42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</row>
    <row r="453" spans="1:42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</row>
    <row r="454" spans="1:42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</row>
    <row r="455" spans="1:42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</row>
    <row r="456" spans="1:42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</row>
    <row r="457" spans="1:42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</row>
    <row r="458" spans="1:42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</row>
    <row r="459" spans="1:42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</row>
    <row r="460" spans="1:42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</row>
    <row r="461" spans="1:42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</row>
    <row r="462" spans="1:42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</row>
    <row r="463" spans="1:42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</row>
    <row r="464" spans="1:42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</row>
    <row r="465" spans="1:42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</row>
    <row r="466" spans="1:42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</row>
    <row r="467" spans="1:42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</row>
    <row r="468" spans="1:42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</row>
    <row r="469" spans="1:42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</row>
    <row r="470" spans="1:42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</row>
    <row r="471" spans="1:42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</row>
    <row r="472" spans="1:42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</row>
    <row r="473" spans="1:42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</row>
    <row r="474" spans="1:42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</row>
    <row r="475" spans="1:42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</row>
    <row r="476" spans="1:42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</row>
    <row r="477" spans="1:42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</row>
    <row r="478" spans="1:42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</row>
    <row r="479" spans="1:42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</row>
    <row r="480" spans="1:42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</row>
    <row r="481" spans="1:42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</row>
    <row r="482" spans="1:42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</row>
    <row r="483" spans="1:42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</row>
    <row r="484" spans="1:42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</row>
    <row r="485" spans="1:42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</row>
    <row r="486" spans="1:42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</row>
    <row r="487" spans="1:42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</row>
    <row r="488" spans="1:42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</row>
    <row r="489" spans="1:42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</row>
    <row r="490" spans="1:42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</row>
    <row r="491" spans="1:42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</row>
    <row r="492" spans="1:42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</row>
    <row r="493" spans="1:42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</row>
    <row r="494" spans="1:42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</row>
    <row r="495" spans="1:42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</row>
    <row r="496" spans="1:42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</row>
    <row r="497" spans="1:42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</row>
    <row r="498" spans="1:42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</row>
    <row r="499" spans="1:42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</row>
    <row r="500" spans="1:42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</row>
    <row r="501" spans="1:42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</row>
    <row r="502" spans="1:42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</row>
    <row r="503" spans="1:42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</row>
    <row r="504" spans="1:42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</row>
    <row r="505" spans="1:42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  <row r="506" spans="1:42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</row>
    <row r="507" spans="1:42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</row>
    <row r="508" spans="1:42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</row>
    <row r="509" spans="1:42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</row>
    <row r="510" spans="1:42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</row>
    <row r="511" spans="1:42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</row>
    <row r="512" spans="1:42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</row>
    <row r="513" spans="1:42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</row>
    <row r="514" spans="1:42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</row>
    <row r="515" spans="1:42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</row>
    <row r="516" spans="1:42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</row>
    <row r="517" spans="1:42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</row>
    <row r="518" spans="1:42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</row>
    <row r="519" spans="1:42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</row>
    <row r="520" spans="1:42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</row>
    <row r="521" spans="1:42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</row>
    <row r="522" spans="1:42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</row>
    <row r="523" spans="1:42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</row>
    <row r="524" spans="1:42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</row>
    <row r="525" spans="1:42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</row>
    <row r="526" spans="1:42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</row>
    <row r="527" spans="1:42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</row>
    <row r="528" spans="1:42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</row>
    <row r="529" spans="1:42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</row>
    <row r="530" spans="1:42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</row>
    <row r="531" spans="1:42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</row>
    <row r="532" spans="1:42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</row>
    <row r="533" spans="1:42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</row>
    <row r="534" spans="1:42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</row>
    <row r="535" spans="1:42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</row>
    <row r="536" spans="1:42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</row>
    <row r="537" spans="1:42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</row>
    <row r="538" spans="1:42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</row>
    <row r="539" spans="1:42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</row>
    <row r="540" spans="1:42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</row>
    <row r="541" spans="1:42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</row>
    <row r="542" spans="1:42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</row>
    <row r="543" spans="1:42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</row>
    <row r="544" spans="1:42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</row>
    <row r="545" spans="1:42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</row>
    <row r="546" spans="1:42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</row>
    <row r="547" spans="1:42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</row>
    <row r="548" spans="1:42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</row>
    <row r="549" spans="1:42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</row>
    <row r="550" spans="1:42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</row>
    <row r="551" spans="1:42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</row>
    <row r="552" spans="1:42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</row>
    <row r="553" spans="1:42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</row>
    <row r="554" spans="1:42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</row>
    <row r="555" spans="1:42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</row>
    <row r="556" spans="1:42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</row>
    <row r="557" spans="1:42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</row>
    <row r="558" spans="1:42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</row>
    <row r="559" spans="1:42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</row>
    <row r="560" spans="1:42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</row>
    <row r="561" spans="1:42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</row>
    <row r="562" spans="1:42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</row>
    <row r="563" spans="1:42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</row>
    <row r="564" spans="1:42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</row>
    <row r="565" spans="1:42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</row>
    <row r="566" spans="1:42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</row>
    <row r="567" spans="1:42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</row>
    <row r="568" spans="1:42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</row>
    <row r="569" spans="1:42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</row>
    <row r="570" spans="1:42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</row>
    <row r="571" spans="1:42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</row>
    <row r="572" spans="1:42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</row>
    <row r="573" spans="1:42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</row>
    <row r="574" spans="1:42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</row>
    <row r="575" spans="1:42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</row>
    <row r="576" spans="1:42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</row>
    <row r="577" spans="1:42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</row>
    <row r="578" spans="1:42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</row>
    <row r="579" spans="1:42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</row>
    <row r="580" spans="1:42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</row>
    <row r="581" spans="1:42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</row>
    <row r="582" spans="1:42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</row>
    <row r="583" spans="1:42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</row>
    <row r="584" spans="1:42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</row>
    <row r="585" spans="1:42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</row>
    <row r="586" spans="1:42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</row>
    <row r="587" spans="1:42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</row>
    <row r="588" spans="1:42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</row>
    <row r="589" spans="1:42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</row>
    <row r="590" spans="1:42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</row>
    <row r="591" spans="1:42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</row>
    <row r="592" spans="1:42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</row>
    <row r="593" spans="1:42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</row>
    <row r="594" spans="1:42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</row>
    <row r="595" spans="1:42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</row>
    <row r="596" spans="1:42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</row>
    <row r="597" spans="1:42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</row>
    <row r="598" spans="1:42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</row>
    <row r="599" spans="1:42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</row>
    <row r="600" spans="1:42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</row>
    <row r="601" spans="1:42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</row>
    <row r="602" spans="1:42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</row>
    <row r="603" spans="1:42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</row>
    <row r="604" spans="1:42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</row>
    <row r="605" spans="1:42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</row>
    <row r="606" spans="1:42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</row>
    <row r="607" spans="1:42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</row>
    <row r="608" spans="1:42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</row>
    <row r="609" spans="1:42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</row>
    <row r="610" spans="1:42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</row>
    <row r="611" spans="1:42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</row>
    <row r="612" spans="1:42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</row>
    <row r="613" spans="1:42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</row>
    <row r="614" spans="1:42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</row>
    <row r="615" spans="1:42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</row>
    <row r="616" spans="1:42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</row>
    <row r="617" spans="1:42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</row>
    <row r="618" spans="1:42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</row>
    <row r="619" spans="1:42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</row>
    <row r="620" spans="1:42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</row>
    <row r="621" spans="1:42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</row>
    <row r="622" spans="1:42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</row>
    <row r="623" spans="1:42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</row>
    <row r="624" spans="1:42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</row>
    <row r="625" spans="1:42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</row>
    <row r="626" spans="1:42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</row>
    <row r="627" spans="1:42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</row>
    <row r="628" spans="1:42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</row>
    <row r="629" spans="1:42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</row>
    <row r="630" spans="1:42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</row>
    <row r="631" spans="1:42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</row>
    <row r="632" spans="1:42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</row>
    <row r="633" spans="1:42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</row>
    <row r="634" spans="1:42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</row>
    <row r="635" spans="1:42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</row>
    <row r="636" spans="1:42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</row>
    <row r="637" spans="1:42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</row>
    <row r="638" spans="1:42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</row>
    <row r="639" spans="1:42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</row>
    <row r="640" spans="1:42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</row>
    <row r="641" spans="1:42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</row>
    <row r="642" spans="1:42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</row>
    <row r="643" spans="1:42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</row>
    <row r="644" spans="1:42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</row>
    <row r="645" spans="1:42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</row>
    <row r="646" spans="1:42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</row>
    <row r="647" spans="1:42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</row>
    <row r="648" spans="1:42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</row>
    <row r="649" spans="1:42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</row>
    <row r="650" spans="1:42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</row>
    <row r="651" spans="1:42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</row>
    <row r="652" spans="1:42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</row>
    <row r="653" spans="1:42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</row>
    <row r="654" spans="1:42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</row>
    <row r="655" spans="1:42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</row>
    <row r="656" spans="1:42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</row>
    <row r="657" spans="1:42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</row>
    <row r="658" spans="1:42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</row>
    <row r="659" spans="1:42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</row>
    <row r="660" spans="1:42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</row>
    <row r="661" spans="1:42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</row>
    <row r="662" spans="1:42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</row>
    <row r="663" spans="1:42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</row>
    <row r="664" spans="1:42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</row>
    <row r="665" spans="1:42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</row>
    <row r="666" spans="1:42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</row>
    <row r="667" spans="1:42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</row>
    <row r="668" spans="1:42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</row>
    <row r="669" spans="1:42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</row>
    <row r="670" spans="1:42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</row>
    <row r="671" spans="1:42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</row>
    <row r="672" spans="1:42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</row>
    <row r="673" spans="1:42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</row>
    <row r="674" spans="1:42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</row>
    <row r="675" spans="1:42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</row>
    <row r="676" spans="1:42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</row>
    <row r="677" spans="1:42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</row>
    <row r="678" spans="1:42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</row>
    <row r="679" spans="1:42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</row>
    <row r="680" spans="1:42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</row>
    <row r="681" spans="1:42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</row>
    <row r="682" spans="1:42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</row>
    <row r="683" spans="1:42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</row>
    <row r="684" spans="1:42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</row>
    <row r="685" spans="1:42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</row>
    <row r="686" spans="1:42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</row>
    <row r="687" spans="1:42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</row>
    <row r="688" spans="1:42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</row>
    <row r="689" spans="1:42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</row>
    <row r="690" spans="1:42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</row>
    <row r="691" spans="1:42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</row>
    <row r="692" spans="1:42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</row>
    <row r="693" spans="1:42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</row>
    <row r="694" spans="1:42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</row>
    <row r="695" spans="1:42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</row>
    <row r="696" spans="1:42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</row>
    <row r="697" spans="1:42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</row>
    <row r="698" spans="1:42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</row>
    <row r="699" spans="1:42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</row>
    <row r="700" spans="1:42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</row>
    <row r="701" spans="1:42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</row>
    <row r="702" spans="1:42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</row>
    <row r="703" spans="1:42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</row>
    <row r="704" spans="1:42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</row>
    <row r="705" spans="1:42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</row>
    <row r="706" spans="1:42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</row>
    <row r="707" spans="1:42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</row>
    <row r="708" spans="1:42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</row>
    <row r="709" spans="1:42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</row>
    <row r="710" spans="1:42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</row>
    <row r="711" spans="1:42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</row>
    <row r="712" spans="1:42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</row>
    <row r="713" spans="1:42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</row>
    <row r="714" spans="1:42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</row>
    <row r="715" spans="1:42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</row>
    <row r="716" spans="1:42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</row>
    <row r="717" spans="1:42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</row>
    <row r="718" spans="1:42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</row>
    <row r="719" spans="1:42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</row>
    <row r="720" spans="1:42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</row>
    <row r="721" spans="1:42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</row>
    <row r="722" spans="1:42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</row>
    <row r="723" spans="1:42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</row>
    <row r="724" spans="1:42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</row>
    <row r="725" spans="1:42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</row>
    <row r="726" spans="1:42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</row>
    <row r="727" spans="1:42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</row>
    <row r="728" spans="1:42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</row>
    <row r="729" spans="1:42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</row>
    <row r="730" spans="1:42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</row>
    <row r="731" spans="1:42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</row>
    <row r="732" spans="1:42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</row>
    <row r="733" spans="1:42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</row>
    <row r="734" spans="1:42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</row>
    <row r="735" spans="1:42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</row>
    <row r="736" spans="1:42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</row>
    <row r="737" spans="1:42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</row>
    <row r="738" spans="1:42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</row>
    <row r="739" spans="1:42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</row>
    <row r="740" spans="1:42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</row>
    <row r="741" spans="1:42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</row>
    <row r="742" spans="1:42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</row>
    <row r="743" spans="1:42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</row>
    <row r="744" spans="1:42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</row>
    <row r="745" spans="1:42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</row>
    <row r="746" spans="1:42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</row>
    <row r="747" spans="1:42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</row>
    <row r="748" spans="1:42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</row>
    <row r="749" spans="1:42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</row>
    <row r="750" spans="1:42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</row>
    <row r="751" spans="1:42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</row>
    <row r="752" spans="1:42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</row>
    <row r="753" spans="1:42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</row>
    <row r="754" spans="1:42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</row>
    <row r="755" spans="1:42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</row>
    <row r="756" spans="1:42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</row>
    <row r="757" spans="1:42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</row>
    <row r="758" spans="1:42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</row>
    <row r="759" spans="1:42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</row>
    <row r="760" spans="1:42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</row>
    <row r="761" spans="1:42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</row>
    <row r="762" spans="1:42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</row>
    <row r="763" spans="1:42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</row>
    <row r="764" spans="1:42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</row>
    <row r="765" spans="1:42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</row>
    <row r="766" spans="1:42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</row>
    <row r="767" spans="1:42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</row>
    <row r="768" spans="1:42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</row>
    <row r="769" spans="1:42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</row>
    <row r="770" spans="1:42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</row>
    <row r="771" spans="1:42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</row>
    <row r="772" spans="1:42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</row>
    <row r="773" spans="1:42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</row>
    <row r="774" spans="1:42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</row>
    <row r="775" spans="1:42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</row>
    <row r="776" spans="1:42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</row>
    <row r="777" spans="1:42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</row>
    <row r="778" spans="1:42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</row>
    <row r="779" spans="1:42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</row>
    <row r="780" spans="1:42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</row>
    <row r="781" spans="1:42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</row>
    <row r="782" spans="1:42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</row>
    <row r="783" spans="1:42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</row>
    <row r="784" spans="1:42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</row>
    <row r="785" spans="1:42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</row>
    <row r="786" spans="1:42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</row>
    <row r="787" spans="1:42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</row>
    <row r="788" spans="1:42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</row>
    <row r="789" spans="1:42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</row>
    <row r="790" spans="1:42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</row>
    <row r="791" spans="1:42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</row>
    <row r="792" spans="1:42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</row>
    <row r="793" spans="1:42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</row>
    <row r="794" spans="1:42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</row>
    <row r="795" spans="1:42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</row>
    <row r="796" spans="1:42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</row>
    <row r="797" spans="1:42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</row>
    <row r="798" spans="1:42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</row>
    <row r="799" spans="1:42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</row>
    <row r="800" spans="1:42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</row>
    <row r="801" spans="1:42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</row>
    <row r="802" spans="1:42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</row>
    <row r="803" spans="1:42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</row>
    <row r="804" spans="1:42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</row>
    <row r="805" spans="1:42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</row>
    <row r="806" spans="1:42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</row>
    <row r="807" spans="1:42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</row>
    <row r="808" spans="1:42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</row>
    <row r="809" spans="1:42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</row>
    <row r="810" spans="1:42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</row>
    <row r="811" spans="1:42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</row>
    <row r="812" spans="1:42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</row>
    <row r="813" spans="1:42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</row>
    <row r="814" spans="1:42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</row>
    <row r="815" spans="1:42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</row>
    <row r="816" spans="1:42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</row>
    <row r="817" spans="1:42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</row>
    <row r="818" spans="1:42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</row>
    <row r="819" spans="1:42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</row>
    <row r="820" spans="1:42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</row>
    <row r="821" spans="1:42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</row>
    <row r="822" spans="1:42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</row>
    <row r="823" spans="1:42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</row>
    <row r="824" spans="1:42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</row>
    <row r="825" spans="1:42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</row>
    <row r="826" spans="1:42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</row>
    <row r="827" spans="1:42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</row>
    <row r="828" spans="1:42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</row>
    <row r="829" spans="1:42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</row>
    <row r="830" spans="1:42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</row>
    <row r="831" spans="1:42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</row>
    <row r="832" spans="1:42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</row>
    <row r="833" spans="1:42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</row>
    <row r="834" spans="1:42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</row>
    <row r="835" spans="1:42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</row>
    <row r="836" spans="1:42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</row>
    <row r="837" spans="1:42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</row>
    <row r="838" spans="1:42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</row>
    <row r="839" spans="1:42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</row>
    <row r="840" spans="1:42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</row>
    <row r="841" spans="1:42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</row>
    <row r="842" spans="1:42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</row>
    <row r="843" spans="1:42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</row>
    <row r="844" spans="1:42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</row>
    <row r="845" spans="1:42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</row>
    <row r="846" spans="1:42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</row>
    <row r="847" spans="1:42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</row>
    <row r="848" spans="1:42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</row>
    <row r="849" spans="1:42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</row>
    <row r="850" spans="1:42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</row>
    <row r="851" spans="1:42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</row>
    <row r="852" spans="1:42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</row>
    <row r="853" spans="1:42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</row>
    <row r="854" spans="1:42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</row>
    <row r="855" spans="1:42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</row>
    <row r="856" spans="1:42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</row>
    <row r="857" spans="1:42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</row>
    <row r="858" spans="1:42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</row>
    <row r="859" spans="1:42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</row>
    <row r="860" spans="1:42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</row>
    <row r="861" spans="1:42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</row>
    <row r="862" spans="1:42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</row>
    <row r="863" spans="1:42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</row>
    <row r="864" spans="1:42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</row>
    <row r="865" spans="1:42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</row>
    <row r="866" spans="1:42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</row>
    <row r="867" spans="1:42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</row>
    <row r="868" spans="1:42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</row>
    <row r="869" spans="1:42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</row>
    <row r="870" spans="1:42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</row>
    <row r="871" spans="1:42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</row>
    <row r="872" spans="1:42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</row>
    <row r="873" spans="1:42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</row>
    <row r="874" spans="1:42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</row>
    <row r="875" spans="1:42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</row>
    <row r="876" spans="1:42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</row>
    <row r="877" spans="1:42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</row>
    <row r="878" spans="1:42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</row>
    <row r="879" spans="1:42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</row>
    <row r="880" spans="1:42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</row>
    <row r="881" spans="1:42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</row>
    <row r="882" spans="1:42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</row>
    <row r="883" spans="1:42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</row>
    <row r="884" spans="1:42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</row>
    <row r="885" spans="1:42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</row>
    <row r="886" spans="1:42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</row>
    <row r="887" spans="1:42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</row>
    <row r="888" spans="1:42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</row>
    <row r="889" spans="1:42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</row>
    <row r="890" spans="1:42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</row>
    <row r="891" spans="1:42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</row>
    <row r="892" spans="1:42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</row>
    <row r="893" spans="1:42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</row>
    <row r="894" spans="1:42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</row>
    <row r="895" spans="1:42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</row>
    <row r="896" spans="1:42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</row>
    <row r="897" spans="1:42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</row>
    <row r="898" spans="1:42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</row>
    <row r="899" spans="1:42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</row>
    <row r="900" spans="1:42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</row>
    <row r="901" spans="1:42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</row>
    <row r="902" spans="1:42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</row>
    <row r="903" spans="1:42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</row>
    <row r="904" spans="1:42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</row>
    <row r="905" spans="1:42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</row>
    <row r="906" spans="1:42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</row>
    <row r="907" spans="1:42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</row>
    <row r="908" spans="1:42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</row>
    <row r="909" spans="1:42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</row>
    <row r="910" spans="1:42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</row>
    <row r="911" spans="1:42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</row>
    <row r="912" spans="1:42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</row>
    <row r="913" spans="1:42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</row>
    <row r="914" spans="1:42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</row>
    <row r="915" spans="1:42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</row>
    <row r="916" spans="1:42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</row>
    <row r="917" spans="1:42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</row>
    <row r="918" spans="1:42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</row>
    <row r="919" spans="1:42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</row>
    <row r="920" spans="1:42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</row>
    <row r="921" spans="1:42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</row>
    <row r="922" spans="1:42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</row>
    <row r="923" spans="1:42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</row>
    <row r="924" spans="1:42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</row>
    <row r="925" spans="1:42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</row>
    <row r="926" spans="1:42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</row>
    <row r="927" spans="1:42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</row>
    <row r="928" spans="1:42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</row>
    <row r="929" spans="1:42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</row>
    <row r="930" spans="1:42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</row>
    <row r="931" spans="1:42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</row>
    <row r="932" spans="1:42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</row>
    <row r="933" spans="1:42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</row>
    <row r="934" spans="1:42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</row>
    <row r="935" spans="1:42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</row>
    <row r="936" spans="1:42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</row>
    <row r="937" spans="1:42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</row>
    <row r="938" spans="1:42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</row>
    <row r="939" spans="1:42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</row>
    <row r="940" spans="1:42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</row>
    <row r="941" spans="1:42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</row>
    <row r="942" spans="1:42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</row>
    <row r="943" spans="1:42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</row>
    <row r="944" spans="1:42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</row>
    <row r="945" spans="1:42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</row>
    <row r="946" spans="1:42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</row>
    <row r="947" spans="1:42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</row>
    <row r="948" spans="1:42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</row>
    <row r="949" spans="1:42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</row>
    <row r="950" spans="1:42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</row>
    <row r="951" spans="1:42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</row>
    <row r="952" spans="1:42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</row>
    <row r="953" spans="1:42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</row>
    <row r="954" spans="1:42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</row>
    <row r="955" spans="1:42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</row>
    <row r="956" spans="1:42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</row>
    <row r="957" spans="1:42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</row>
    <row r="958" spans="1:42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</row>
    <row r="959" spans="1:42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</row>
    <row r="960" spans="1:42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</row>
    <row r="961" spans="1:42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</row>
    <row r="962" spans="1:42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</row>
    <row r="963" spans="1:42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</row>
    <row r="964" spans="1:42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</row>
    <row r="965" spans="1:42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</row>
    <row r="966" spans="1:42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</row>
    <row r="967" spans="1:42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</row>
    <row r="968" spans="1:42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</row>
    <row r="969" spans="1:42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</row>
    <row r="970" spans="1:42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</row>
    <row r="971" spans="1:42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</row>
    <row r="972" spans="1:42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</row>
    <row r="973" spans="1:42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</row>
    <row r="974" spans="1:42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</row>
    <row r="975" spans="1:42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</row>
    <row r="976" spans="1:42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</row>
    <row r="977" spans="1:42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</row>
    <row r="978" spans="1:42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</row>
    <row r="979" spans="1:42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</row>
    <row r="980" spans="1:42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</row>
    <row r="981" spans="1:42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</row>
    <row r="982" spans="1:42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</row>
    <row r="983" spans="1:42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</row>
    <row r="984" spans="1:42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</row>
    <row r="985" spans="1:42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</row>
    <row r="986" spans="1:42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</row>
    <row r="987" spans="1:42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</row>
    <row r="988" spans="1:42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</row>
    <row r="989" spans="1:42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</row>
    <row r="990" spans="1:42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</row>
    <row r="991" spans="1:42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</row>
    <row r="992" spans="1:42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</row>
    <row r="993" spans="1:42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</row>
    <row r="994" spans="1:42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</row>
    <row r="995" spans="1:42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</row>
    <row r="996" spans="1:42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</row>
    <row r="997" spans="1:42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</row>
    <row r="998" spans="1:42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</row>
    <row r="999" spans="1:42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</row>
    <row r="1000" spans="1:42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</row>
  </sheetData>
  <mergeCells count="29"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N7:AP7"/>
    <mergeCell ref="N8:S8"/>
    <mergeCell ref="T8:Y8"/>
    <mergeCell ref="Z8:AE8"/>
    <mergeCell ref="AF8:AK8"/>
    <mergeCell ref="AL8:AM8"/>
    <mergeCell ref="A3:AP3"/>
    <mergeCell ref="A7:A10"/>
    <mergeCell ref="B7:B10"/>
    <mergeCell ref="C7:C10"/>
    <mergeCell ref="D7:D10"/>
    <mergeCell ref="E7:E10"/>
    <mergeCell ref="F7:F10"/>
    <mergeCell ref="G7:I9"/>
    <mergeCell ref="J7:L9"/>
    <mergeCell ref="M7:M9"/>
  </mergeCells>
  <printOptions horizontalCentered="1"/>
  <pageMargins left="0.19685039370078741" right="0.19685039370078741" top="0.39370078740157483" bottom="0.39370078740157483" header="0" footer="0"/>
  <pageSetup paperSize="9" scale="28" orientation="landscape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08049-4318-4B94-9048-0528A6A0BD99}">
  <sheetPr>
    <tabColor rgb="FFC00000"/>
    <pageSetUpPr fitToPage="1"/>
  </sheetPr>
  <dimension ref="A1:AG1000"/>
  <sheetViews>
    <sheetView view="pageBreakPreview" zoomScale="70" zoomScaleNormal="70" zoomScaleSheetLayoutView="70" workbookViewId="0">
      <selection activeCell="R26" sqref="R26"/>
    </sheetView>
  </sheetViews>
  <sheetFormatPr defaultColWidth="14.42578125" defaultRowHeight="15" customHeight="1" x14ac:dyDescent="0.25"/>
  <cols>
    <col min="1" max="1" width="5.7109375" customWidth="1"/>
    <col min="2" max="2" width="23.7109375" bestFit="1" customWidth="1"/>
    <col min="3" max="6" width="21.7109375" customWidth="1"/>
    <col min="7" max="9" width="8.28515625" customWidth="1"/>
    <col min="10" max="10" width="10.28515625" customWidth="1"/>
    <col min="11" max="11" width="9.28515625" customWidth="1"/>
    <col min="12" max="12" width="10.7109375" customWidth="1"/>
    <col min="13" max="13" width="9.28515625" customWidth="1"/>
    <col min="14" max="14" width="10.28515625" customWidth="1"/>
    <col min="15" max="15" width="9.28515625" customWidth="1"/>
    <col min="16" max="16" width="10.7109375" customWidth="1"/>
    <col min="17" max="17" width="9.28515625" customWidth="1"/>
    <col min="18" max="18" width="10.28515625" customWidth="1"/>
    <col min="19" max="19" width="9.28515625" customWidth="1"/>
    <col min="20" max="20" width="10.28515625" customWidth="1"/>
    <col min="21" max="21" width="9.28515625" customWidth="1"/>
    <col min="22" max="22" width="10.28515625" customWidth="1"/>
    <col min="23" max="23" width="9.28515625" customWidth="1"/>
    <col min="24" max="24" width="10.85546875" customWidth="1"/>
    <col min="25" max="25" width="9.28515625" customWidth="1"/>
    <col min="26" max="26" width="11.28515625" customWidth="1"/>
    <col min="27" max="27" width="9.28515625" customWidth="1"/>
    <col min="28" max="28" width="11.28515625" customWidth="1"/>
    <col min="29" max="29" width="9.28515625" customWidth="1"/>
    <col min="30" max="30" width="11.140625" customWidth="1"/>
    <col min="31" max="31" width="9.28515625" customWidth="1"/>
    <col min="32" max="32" width="12.28515625" customWidth="1"/>
    <col min="33" max="33" width="9.28515625" customWidth="1"/>
  </cols>
  <sheetData>
    <row r="1" spans="1:33" ht="15.75" x14ac:dyDescent="0.25">
      <c r="A1" s="1" t="s">
        <v>64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x14ac:dyDescent="0.25">
      <c r="A3" s="3" t="s">
        <v>65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6" t="s">
        <v>2</v>
      </c>
      <c r="P4" s="7" t="str">
        <f>'[1]1'!$F$5</f>
        <v>REJANG LEBONG</v>
      </c>
      <c r="R4" s="6"/>
      <c r="S4" s="7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6" t="s">
        <v>3</v>
      </c>
      <c r="P5" s="7">
        <f>'[1]1'!$F$6</f>
        <v>2025</v>
      </c>
      <c r="R5" s="6"/>
      <c r="S5" s="7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9.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2" t="s">
        <v>11</v>
      </c>
      <c r="H7" s="13"/>
      <c r="I7" s="14"/>
      <c r="J7" s="16" t="s">
        <v>12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19.5" customHeight="1" x14ac:dyDescent="0.25">
      <c r="A8" s="19"/>
      <c r="B8" s="20"/>
      <c r="C8" s="19"/>
      <c r="D8" s="20"/>
      <c r="E8" s="19"/>
      <c r="F8" s="21"/>
      <c r="G8" s="22"/>
      <c r="H8" s="4"/>
      <c r="I8" s="23"/>
      <c r="J8" s="24" t="s">
        <v>66</v>
      </c>
      <c r="K8" s="25"/>
      <c r="L8" s="25"/>
      <c r="M8" s="25"/>
      <c r="N8" s="25"/>
      <c r="O8" s="26"/>
      <c r="P8" s="24" t="s">
        <v>67</v>
      </c>
      <c r="Q8" s="25"/>
      <c r="R8" s="25"/>
      <c r="S8" s="25"/>
      <c r="T8" s="25"/>
      <c r="U8" s="26"/>
      <c r="V8" s="24" t="s">
        <v>60</v>
      </c>
      <c r="W8" s="25"/>
      <c r="X8" s="25"/>
      <c r="Y8" s="25"/>
      <c r="Z8" s="25"/>
      <c r="AA8" s="26"/>
      <c r="AB8" s="24" t="s">
        <v>68</v>
      </c>
      <c r="AC8" s="25"/>
      <c r="AD8" s="25"/>
      <c r="AE8" s="25"/>
      <c r="AF8" s="25"/>
      <c r="AG8" s="26"/>
    </row>
    <row r="9" spans="1:33" ht="19.5" customHeight="1" x14ac:dyDescent="0.25">
      <c r="A9" s="19"/>
      <c r="B9" s="20"/>
      <c r="C9" s="19"/>
      <c r="D9" s="20"/>
      <c r="E9" s="19"/>
      <c r="F9" s="21"/>
      <c r="G9" s="27"/>
      <c r="H9" s="28"/>
      <c r="I9" s="29"/>
      <c r="J9" s="24" t="s">
        <v>18</v>
      </c>
      <c r="K9" s="25"/>
      <c r="L9" s="24" t="s">
        <v>19</v>
      </c>
      <c r="M9" s="25"/>
      <c r="N9" s="24" t="s">
        <v>20</v>
      </c>
      <c r="O9" s="25"/>
      <c r="P9" s="24" t="s">
        <v>18</v>
      </c>
      <c r="Q9" s="25"/>
      <c r="R9" s="24" t="s">
        <v>19</v>
      </c>
      <c r="S9" s="26"/>
      <c r="T9" s="24" t="s">
        <v>20</v>
      </c>
      <c r="U9" s="25"/>
      <c r="V9" s="24" t="s">
        <v>18</v>
      </c>
      <c r="W9" s="25"/>
      <c r="X9" s="24" t="s">
        <v>19</v>
      </c>
      <c r="Y9" s="26"/>
      <c r="Z9" s="24" t="s">
        <v>20</v>
      </c>
      <c r="AA9" s="25"/>
      <c r="AB9" s="24" t="s">
        <v>18</v>
      </c>
      <c r="AC9" s="25"/>
      <c r="AD9" s="24" t="s">
        <v>19</v>
      </c>
      <c r="AE9" s="26"/>
      <c r="AF9" s="24" t="s">
        <v>20</v>
      </c>
      <c r="AG9" s="26"/>
    </row>
    <row r="10" spans="1:33" ht="19.5" customHeight="1" x14ac:dyDescent="0.25">
      <c r="A10" s="30"/>
      <c r="B10" s="31"/>
      <c r="C10" s="30"/>
      <c r="D10" s="31"/>
      <c r="E10" s="30"/>
      <c r="F10" s="32"/>
      <c r="G10" s="33" t="s">
        <v>18</v>
      </c>
      <c r="H10" s="33" t="s">
        <v>19</v>
      </c>
      <c r="I10" s="33" t="s">
        <v>21</v>
      </c>
      <c r="J10" s="33" t="s">
        <v>22</v>
      </c>
      <c r="K10" s="33" t="s">
        <v>23</v>
      </c>
      <c r="L10" s="33" t="s">
        <v>22</v>
      </c>
      <c r="M10" s="33" t="s">
        <v>23</v>
      </c>
      <c r="N10" s="33" t="s">
        <v>22</v>
      </c>
      <c r="O10" s="33" t="s">
        <v>23</v>
      </c>
      <c r="P10" s="33" t="s">
        <v>22</v>
      </c>
      <c r="Q10" s="33" t="s">
        <v>23</v>
      </c>
      <c r="R10" s="33" t="s">
        <v>22</v>
      </c>
      <c r="S10" s="34" t="s">
        <v>23</v>
      </c>
      <c r="T10" s="33" t="s">
        <v>22</v>
      </c>
      <c r="U10" s="33" t="s">
        <v>23</v>
      </c>
      <c r="V10" s="33" t="s">
        <v>22</v>
      </c>
      <c r="W10" s="33" t="s">
        <v>23</v>
      </c>
      <c r="X10" s="33" t="s">
        <v>22</v>
      </c>
      <c r="Y10" s="34" t="s">
        <v>23</v>
      </c>
      <c r="Z10" s="33" t="s">
        <v>22</v>
      </c>
      <c r="AA10" s="33" t="s">
        <v>23</v>
      </c>
      <c r="AB10" s="33" t="s">
        <v>22</v>
      </c>
      <c r="AC10" s="33" t="s">
        <v>23</v>
      </c>
      <c r="AD10" s="33" t="s">
        <v>22</v>
      </c>
      <c r="AE10" s="34" t="s">
        <v>23</v>
      </c>
      <c r="AF10" s="33" t="s">
        <v>22</v>
      </c>
      <c r="AG10" s="33" t="s">
        <v>23</v>
      </c>
    </row>
    <row r="11" spans="1:33" ht="19.5" customHeight="1" x14ac:dyDescent="0.25">
      <c r="A11" s="35">
        <v>1</v>
      </c>
      <c r="B11" s="36">
        <v>2</v>
      </c>
      <c r="C11" s="35">
        <v>3</v>
      </c>
      <c r="D11" s="35">
        <v>4</v>
      </c>
      <c r="E11" s="35">
        <v>5</v>
      </c>
      <c r="F11" s="35">
        <v>6</v>
      </c>
      <c r="G11" s="35">
        <v>7</v>
      </c>
      <c r="H11" s="36">
        <v>8</v>
      </c>
      <c r="I11" s="35">
        <v>9</v>
      </c>
      <c r="J11" s="35">
        <v>10</v>
      </c>
      <c r="K11" s="35">
        <v>11</v>
      </c>
      <c r="L11" s="35">
        <v>12</v>
      </c>
      <c r="M11" s="35">
        <v>13</v>
      </c>
      <c r="N11" s="36">
        <v>14</v>
      </c>
      <c r="O11" s="35">
        <v>15</v>
      </c>
      <c r="P11" s="35">
        <v>16</v>
      </c>
      <c r="Q11" s="35">
        <v>17</v>
      </c>
      <c r="R11" s="35">
        <v>18</v>
      </c>
      <c r="S11" s="35">
        <v>19</v>
      </c>
      <c r="T11" s="36">
        <v>20</v>
      </c>
      <c r="U11" s="35">
        <v>21</v>
      </c>
      <c r="V11" s="35">
        <v>22</v>
      </c>
      <c r="W11" s="35">
        <v>23</v>
      </c>
      <c r="X11" s="35">
        <v>24</v>
      </c>
      <c r="Y11" s="35">
        <v>25</v>
      </c>
      <c r="Z11" s="36">
        <v>26</v>
      </c>
      <c r="AA11" s="35">
        <v>27</v>
      </c>
      <c r="AB11" s="35">
        <v>28</v>
      </c>
      <c r="AC11" s="35">
        <v>29</v>
      </c>
      <c r="AD11" s="35">
        <v>30</v>
      </c>
      <c r="AE11" s="35">
        <v>31</v>
      </c>
      <c r="AF11" s="36">
        <v>32</v>
      </c>
      <c r="AG11" s="35">
        <v>33</v>
      </c>
    </row>
    <row r="12" spans="1:33" ht="19.5" customHeight="1" x14ac:dyDescent="0.25">
      <c r="A12" s="76">
        <v>1</v>
      </c>
      <c r="B12" s="38">
        <v>170209</v>
      </c>
      <c r="C12" s="39" t="str">
        <f>'[1]11'!B9</f>
        <v>Curup</v>
      </c>
      <c r="D12" s="40">
        <v>17020200009</v>
      </c>
      <c r="E12" s="41" t="s">
        <v>24</v>
      </c>
      <c r="F12" s="41">
        <v>1</v>
      </c>
      <c r="G12" s="77">
        <f>'41'!J12</f>
        <v>327.89959999999996</v>
      </c>
      <c r="H12" s="77">
        <f>'41'!K12</f>
        <v>319.10040000000004</v>
      </c>
      <c r="I12" s="43">
        <f t="shared" ref="I12:I32" si="0">SUM(G12:H12)</f>
        <v>647</v>
      </c>
      <c r="J12" s="43">
        <v>307</v>
      </c>
      <c r="K12" s="44">
        <f t="shared" ref="K12:K32" si="1">J12/G12*100</f>
        <v>93.62621973311343</v>
      </c>
      <c r="L12" s="43">
        <v>336</v>
      </c>
      <c r="M12" s="44">
        <f t="shared" ref="M12:M32" si="2">L12/H12*100</f>
        <v>105.29601341772054</v>
      </c>
      <c r="N12" s="43">
        <f t="shared" ref="N12:N32" si="3">SUM(J12,L12)</f>
        <v>643</v>
      </c>
      <c r="O12" s="44">
        <f t="shared" ref="O12:O32" si="4">N12/I12*100</f>
        <v>99.381761978361666</v>
      </c>
      <c r="P12" s="43">
        <v>289</v>
      </c>
      <c r="Q12" s="44">
        <f t="shared" ref="Q12:Q32" si="5">P12/G12*100</f>
        <v>88.136734537035125</v>
      </c>
      <c r="R12" s="43">
        <v>203</v>
      </c>
      <c r="S12" s="46">
        <f t="shared" ref="S12:S32" si="6">R12/H12*100</f>
        <v>63.616341439872834</v>
      </c>
      <c r="T12" s="43">
        <f t="shared" ref="T12:T32" si="7">SUM(P12,R12)</f>
        <v>492</v>
      </c>
      <c r="U12" s="44">
        <f t="shared" ref="U12:U32" si="8">T12/I12*100</f>
        <v>76.043276661514682</v>
      </c>
      <c r="V12" s="43">
        <v>266</v>
      </c>
      <c r="W12" s="44">
        <f t="shared" ref="W12:W32" si="9">V12/G12*100</f>
        <v>81.122392342046169</v>
      </c>
      <c r="X12" s="43">
        <v>316</v>
      </c>
      <c r="Y12" s="46">
        <f t="shared" ref="Y12:Y32" si="10">X12/H12*100</f>
        <v>99.028393571427671</v>
      </c>
      <c r="Z12" s="43">
        <f t="shared" ref="Z12:Z32" si="11">SUM(V12,X12)</f>
        <v>582</v>
      </c>
      <c r="AA12" s="44">
        <f t="shared" ref="AA12:AA32" si="12">Z12/I12*100</f>
        <v>89.953632148377125</v>
      </c>
      <c r="AB12" s="43">
        <v>248</v>
      </c>
      <c r="AC12" s="44">
        <f t="shared" ref="AC12:AC32" si="13">AB12/G12*100</f>
        <v>75.632907145967863</v>
      </c>
      <c r="AD12" s="43">
        <v>278</v>
      </c>
      <c r="AE12" s="46">
        <f t="shared" ref="AE12:AE32" si="14">AD12/H12*100</f>
        <v>87.119915863471178</v>
      </c>
      <c r="AF12" s="43">
        <f t="shared" ref="AF12:AF32" si="15">SUM(AB12,AD12)</f>
        <v>526</v>
      </c>
      <c r="AG12" s="44">
        <f t="shared" ref="AG12:AG32" si="16">AF12/I12*100</f>
        <v>81.298299845440496</v>
      </c>
    </row>
    <row r="13" spans="1:33" ht="19.5" customHeight="1" x14ac:dyDescent="0.25">
      <c r="A13" s="49">
        <v>2</v>
      </c>
      <c r="B13" s="38">
        <v>170219</v>
      </c>
      <c r="C13" s="39" t="str">
        <f>'[1]11'!B10</f>
        <v>Curup Tengah</v>
      </c>
      <c r="D13" s="48">
        <v>17020200017</v>
      </c>
      <c r="E13" s="41" t="s">
        <v>25</v>
      </c>
      <c r="F13" s="41">
        <v>1</v>
      </c>
      <c r="G13" s="77">
        <f>'41'!J13</f>
        <v>330.43360000000001</v>
      </c>
      <c r="H13" s="77">
        <f>'41'!K13</f>
        <v>321.56639999999999</v>
      </c>
      <c r="I13" s="43">
        <f t="shared" si="0"/>
        <v>652</v>
      </c>
      <c r="J13" s="43">
        <v>183</v>
      </c>
      <c r="K13" s="44">
        <f t="shared" si="1"/>
        <v>55.38177715583403</v>
      </c>
      <c r="L13" s="43">
        <v>209</v>
      </c>
      <c r="M13" s="44">
        <f t="shared" si="2"/>
        <v>64.994352643808568</v>
      </c>
      <c r="N13" s="43">
        <f t="shared" si="3"/>
        <v>392</v>
      </c>
      <c r="O13" s="44">
        <f t="shared" si="4"/>
        <v>60.122699386503065</v>
      </c>
      <c r="P13" s="43">
        <v>192</v>
      </c>
      <c r="Q13" s="44">
        <f t="shared" si="5"/>
        <v>58.105471114317673</v>
      </c>
      <c r="R13" s="43">
        <v>205</v>
      </c>
      <c r="S13" s="46">
        <f t="shared" si="6"/>
        <v>63.750441588424664</v>
      </c>
      <c r="T13" s="43">
        <f t="shared" si="7"/>
        <v>397</v>
      </c>
      <c r="U13" s="44">
        <f t="shared" si="8"/>
        <v>60.889570552147241</v>
      </c>
      <c r="V13" s="43">
        <v>131</v>
      </c>
      <c r="W13" s="44">
        <f t="shared" si="9"/>
        <v>39.644878729039661</v>
      </c>
      <c r="X13" s="43">
        <v>127</v>
      </c>
      <c r="Y13" s="46">
        <f t="shared" si="10"/>
        <v>39.494176008438693</v>
      </c>
      <c r="Z13" s="43">
        <f t="shared" si="11"/>
        <v>258</v>
      </c>
      <c r="AA13" s="44">
        <f t="shared" si="12"/>
        <v>39.570552147239262</v>
      </c>
      <c r="AB13" s="43">
        <v>153</v>
      </c>
      <c r="AC13" s="44">
        <f t="shared" si="13"/>
        <v>46.30279729422189</v>
      </c>
      <c r="AD13" s="43">
        <v>147</v>
      </c>
      <c r="AE13" s="46">
        <f t="shared" si="14"/>
        <v>45.713731285358172</v>
      </c>
      <c r="AF13" s="43">
        <f t="shared" si="15"/>
        <v>300</v>
      </c>
      <c r="AG13" s="44">
        <f t="shared" si="16"/>
        <v>46.012269938650306</v>
      </c>
    </row>
    <row r="14" spans="1:33" ht="19.5" customHeight="1" x14ac:dyDescent="0.25">
      <c r="A14" s="49">
        <v>3</v>
      </c>
      <c r="B14" s="38">
        <v>170219</v>
      </c>
      <c r="C14" s="39" t="str">
        <f>'[1]11'!B11</f>
        <v>Curup Tengah</v>
      </c>
      <c r="D14" s="48">
        <v>17020200019</v>
      </c>
      <c r="E14" s="41" t="s">
        <v>26</v>
      </c>
      <c r="F14" s="41">
        <v>1</v>
      </c>
      <c r="G14" s="77">
        <f>'41'!J14</f>
        <v>119.098</v>
      </c>
      <c r="H14" s="77">
        <f>'41'!K14</f>
        <v>115.902</v>
      </c>
      <c r="I14" s="43">
        <f t="shared" si="0"/>
        <v>235</v>
      </c>
      <c r="J14" s="43">
        <v>54</v>
      </c>
      <c r="K14" s="44">
        <f t="shared" si="1"/>
        <v>45.340811768459588</v>
      </c>
      <c r="L14" s="43">
        <v>55</v>
      </c>
      <c r="M14" s="44">
        <f t="shared" si="2"/>
        <v>47.453883453262243</v>
      </c>
      <c r="N14" s="43">
        <f t="shared" si="3"/>
        <v>109</v>
      </c>
      <c r="O14" s="44">
        <f t="shared" si="4"/>
        <v>46.382978723404257</v>
      </c>
      <c r="P14" s="43">
        <v>55</v>
      </c>
      <c r="Q14" s="44">
        <f t="shared" si="5"/>
        <v>46.180456430838468</v>
      </c>
      <c r="R14" s="43">
        <v>54</v>
      </c>
      <c r="S14" s="46">
        <f t="shared" si="6"/>
        <v>46.591085572293835</v>
      </c>
      <c r="T14" s="43">
        <f t="shared" si="7"/>
        <v>109</v>
      </c>
      <c r="U14" s="44">
        <f t="shared" si="8"/>
        <v>46.382978723404257</v>
      </c>
      <c r="V14" s="43">
        <v>56</v>
      </c>
      <c r="W14" s="44">
        <f t="shared" si="9"/>
        <v>47.020101093217356</v>
      </c>
      <c r="X14" s="43">
        <v>39</v>
      </c>
      <c r="Y14" s="46">
        <f t="shared" si="10"/>
        <v>33.649117357767771</v>
      </c>
      <c r="Z14" s="43">
        <f t="shared" si="11"/>
        <v>95</v>
      </c>
      <c r="AA14" s="44">
        <f t="shared" si="12"/>
        <v>40.425531914893611</v>
      </c>
      <c r="AB14" s="43">
        <v>59</v>
      </c>
      <c r="AC14" s="44">
        <f t="shared" si="13"/>
        <v>49.53903508035399</v>
      </c>
      <c r="AD14" s="43">
        <v>47</v>
      </c>
      <c r="AE14" s="46">
        <f t="shared" si="14"/>
        <v>40.551500405515007</v>
      </c>
      <c r="AF14" s="43">
        <f t="shared" si="15"/>
        <v>106</v>
      </c>
      <c r="AG14" s="44">
        <f t="shared" si="16"/>
        <v>45.106382978723403</v>
      </c>
    </row>
    <row r="15" spans="1:33" ht="19.5" customHeight="1" x14ac:dyDescent="0.25">
      <c r="A15" s="49">
        <v>4</v>
      </c>
      <c r="B15" s="38">
        <v>170217</v>
      </c>
      <c r="C15" s="39" t="str">
        <f>'[1]11'!B12</f>
        <v>Curup Timur</v>
      </c>
      <c r="D15" s="48">
        <v>17020200021</v>
      </c>
      <c r="E15" s="41" t="s">
        <v>27</v>
      </c>
      <c r="F15" s="41">
        <v>1</v>
      </c>
      <c r="G15" s="77">
        <f>'41'!J15</f>
        <v>95.785200000000003</v>
      </c>
      <c r="H15" s="77">
        <f>'41'!K15</f>
        <v>93.214799999999997</v>
      </c>
      <c r="I15" s="43">
        <f t="shared" si="0"/>
        <v>189</v>
      </c>
      <c r="J15" s="43">
        <v>43</v>
      </c>
      <c r="K15" s="44">
        <f t="shared" si="1"/>
        <v>44.892112768987275</v>
      </c>
      <c r="L15" s="43">
        <v>56</v>
      </c>
      <c r="M15" s="44">
        <f t="shared" si="2"/>
        <v>60.076296897059265</v>
      </c>
      <c r="N15" s="43">
        <f t="shared" si="3"/>
        <v>99</v>
      </c>
      <c r="O15" s="44">
        <f t="shared" si="4"/>
        <v>52.380952380952387</v>
      </c>
      <c r="P15" s="43">
        <v>40</v>
      </c>
      <c r="Q15" s="44">
        <f t="shared" si="5"/>
        <v>41.760104901383514</v>
      </c>
      <c r="R15" s="43">
        <v>54</v>
      </c>
      <c r="S15" s="46">
        <f t="shared" si="6"/>
        <v>57.930714865021436</v>
      </c>
      <c r="T15" s="43">
        <f t="shared" si="7"/>
        <v>94</v>
      </c>
      <c r="U15" s="44">
        <f t="shared" si="8"/>
        <v>49.735449735449734</v>
      </c>
      <c r="V15" s="43">
        <v>51</v>
      </c>
      <c r="W15" s="44">
        <f t="shared" si="9"/>
        <v>53.24413374926398</v>
      </c>
      <c r="X15" s="43">
        <v>52</v>
      </c>
      <c r="Y15" s="46">
        <f t="shared" si="10"/>
        <v>55.785132832983606</v>
      </c>
      <c r="Z15" s="43">
        <f t="shared" si="11"/>
        <v>103</v>
      </c>
      <c r="AA15" s="44">
        <f t="shared" si="12"/>
        <v>54.4973544973545</v>
      </c>
      <c r="AB15" s="43">
        <v>54</v>
      </c>
      <c r="AC15" s="44">
        <f t="shared" si="13"/>
        <v>56.376141616867734</v>
      </c>
      <c r="AD15" s="43">
        <v>52</v>
      </c>
      <c r="AE15" s="46">
        <f t="shared" si="14"/>
        <v>55.785132832983606</v>
      </c>
      <c r="AF15" s="43">
        <f t="shared" si="15"/>
        <v>106</v>
      </c>
      <c r="AG15" s="44">
        <f t="shared" si="16"/>
        <v>56.084656084656082</v>
      </c>
    </row>
    <row r="16" spans="1:33" ht="19.5" customHeight="1" x14ac:dyDescent="0.25">
      <c r="A16" s="49">
        <v>5</v>
      </c>
      <c r="B16" s="38">
        <v>170216</v>
      </c>
      <c r="C16" s="39" t="str">
        <f>'[1]11'!B14</f>
        <v>Curup Utara</v>
      </c>
      <c r="D16" s="48">
        <v>17020200020</v>
      </c>
      <c r="E16" s="41" t="s">
        <v>28</v>
      </c>
      <c r="F16" s="41">
        <v>1</v>
      </c>
      <c r="G16" s="77">
        <f>'41'!J16</f>
        <v>119.6048</v>
      </c>
      <c r="H16" s="77">
        <f>'41'!K16</f>
        <v>116.3952</v>
      </c>
      <c r="I16" s="43">
        <f t="shared" si="0"/>
        <v>236</v>
      </c>
      <c r="J16" s="43">
        <v>139</v>
      </c>
      <c r="K16" s="44">
        <f t="shared" si="1"/>
        <v>116.21607159578879</v>
      </c>
      <c r="L16" s="43">
        <v>103</v>
      </c>
      <c r="M16" s="44">
        <f t="shared" si="2"/>
        <v>88.491621647628079</v>
      </c>
      <c r="N16" s="43">
        <f t="shared" si="3"/>
        <v>242</v>
      </c>
      <c r="O16" s="44">
        <f t="shared" si="4"/>
        <v>102.54237288135593</v>
      </c>
      <c r="P16" s="43">
        <v>139</v>
      </c>
      <c r="Q16" s="44">
        <f t="shared" si="5"/>
        <v>116.21607159578879</v>
      </c>
      <c r="R16" s="43">
        <v>103</v>
      </c>
      <c r="S16" s="46">
        <f t="shared" si="6"/>
        <v>88.491621647628079</v>
      </c>
      <c r="T16" s="43">
        <f t="shared" si="7"/>
        <v>242</v>
      </c>
      <c r="U16" s="44">
        <f t="shared" si="8"/>
        <v>102.54237288135593</v>
      </c>
      <c r="V16" s="43">
        <v>142</v>
      </c>
      <c r="W16" s="44">
        <f t="shared" si="9"/>
        <v>118.7243321338274</v>
      </c>
      <c r="X16" s="43">
        <v>98</v>
      </c>
      <c r="Y16" s="46">
        <f t="shared" si="10"/>
        <v>84.195911858908261</v>
      </c>
      <c r="Z16" s="43">
        <f t="shared" si="11"/>
        <v>240</v>
      </c>
      <c r="AA16" s="44">
        <f t="shared" si="12"/>
        <v>101.69491525423729</v>
      </c>
      <c r="AB16" s="43">
        <v>142</v>
      </c>
      <c r="AC16" s="44">
        <f t="shared" si="13"/>
        <v>118.7243321338274</v>
      </c>
      <c r="AD16" s="43">
        <v>98</v>
      </c>
      <c r="AE16" s="46">
        <f t="shared" si="14"/>
        <v>84.195911858908261</v>
      </c>
      <c r="AF16" s="43">
        <f t="shared" si="15"/>
        <v>240</v>
      </c>
      <c r="AG16" s="44">
        <f t="shared" si="16"/>
        <v>101.69491525423729</v>
      </c>
    </row>
    <row r="17" spans="1:33" ht="19.5" customHeight="1" x14ac:dyDescent="0.25">
      <c r="A17" s="49">
        <v>6</v>
      </c>
      <c r="B17" s="38">
        <v>170218</v>
      </c>
      <c r="C17" s="39" t="str">
        <f>'[1]11'!B15</f>
        <v>Curup Selatan</v>
      </c>
      <c r="D17" s="48">
        <v>17020200015</v>
      </c>
      <c r="E17" s="41" t="s">
        <v>29</v>
      </c>
      <c r="F17" s="41">
        <v>1</v>
      </c>
      <c r="G17" s="77">
        <f>'41'!J17</f>
        <v>70.4452</v>
      </c>
      <c r="H17" s="77">
        <f>'41'!K17</f>
        <v>68.5548</v>
      </c>
      <c r="I17" s="43">
        <f t="shared" si="0"/>
        <v>139</v>
      </c>
      <c r="J17" s="43">
        <v>37</v>
      </c>
      <c r="K17" s="44">
        <f t="shared" si="1"/>
        <v>52.523095966794045</v>
      </c>
      <c r="L17" s="43">
        <v>25</v>
      </c>
      <c r="M17" s="44">
        <f t="shared" si="2"/>
        <v>36.467176623664571</v>
      </c>
      <c r="N17" s="43">
        <f t="shared" si="3"/>
        <v>62</v>
      </c>
      <c r="O17" s="44">
        <f t="shared" si="4"/>
        <v>44.60431654676259</v>
      </c>
      <c r="P17" s="43">
        <v>39</v>
      </c>
      <c r="Q17" s="44">
        <f t="shared" si="5"/>
        <v>55.362182235269394</v>
      </c>
      <c r="R17" s="43">
        <v>28</v>
      </c>
      <c r="S17" s="46">
        <f t="shared" si="6"/>
        <v>40.843237818504321</v>
      </c>
      <c r="T17" s="43">
        <f t="shared" si="7"/>
        <v>67</v>
      </c>
      <c r="U17" s="44">
        <f t="shared" si="8"/>
        <v>48.201438848920866</v>
      </c>
      <c r="V17" s="43">
        <v>50</v>
      </c>
      <c r="W17" s="44">
        <f t="shared" si="9"/>
        <v>70.97715671188385</v>
      </c>
      <c r="X17" s="43">
        <v>46</v>
      </c>
      <c r="Y17" s="46">
        <f t="shared" si="10"/>
        <v>67.099604987542818</v>
      </c>
      <c r="Z17" s="43">
        <f t="shared" si="11"/>
        <v>96</v>
      </c>
      <c r="AA17" s="44">
        <f t="shared" si="12"/>
        <v>69.064748201438846</v>
      </c>
      <c r="AB17" s="43">
        <v>50</v>
      </c>
      <c r="AC17" s="44">
        <f t="shared" si="13"/>
        <v>70.97715671188385</v>
      </c>
      <c r="AD17" s="43">
        <v>46</v>
      </c>
      <c r="AE17" s="46">
        <f t="shared" si="14"/>
        <v>67.099604987542818</v>
      </c>
      <c r="AF17" s="43">
        <f t="shared" si="15"/>
        <v>96</v>
      </c>
      <c r="AG17" s="44">
        <f t="shared" si="16"/>
        <v>69.064748201438846</v>
      </c>
    </row>
    <row r="18" spans="1:33" ht="19.5" customHeight="1" x14ac:dyDescent="0.25">
      <c r="A18" s="49">
        <v>7</v>
      </c>
      <c r="B18" s="38">
        <v>170219</v>
      </c>
      <c r="C18" s="39" t="str">
        <f>'[1]11'!B11</f>
        <v>Curup Tengah</v>
      </c>
      <c r="D18" s="48">
        <v>17020200017</v>
      </c>
      <c r="E18" s="41" t="s">
        <v>30</v>
      </c>
      <c r="F18" s="41">
        <v>1</v>
      </c>
      <c r="G18" s="77">
        <f>'41'!J18</f>
        <v>112.00280000000001</v>
      </c>
      <c r="H18" s="77">
        <f>'41'!K18</f>
        <v>108.99719999999999</v>
      </c>
      <c r="I18" s="43">
        <f t="shared" si="0"/>
        <v>221</v>
      </c>
      <c r="J18" s="43">
        <v>110</v>
      </c>
      <c r="K18" s="44">
        <f t="shared" si="1"/>
        <v>98.211830418525253</v>
      </c>
      <c r="L18" s="43">
        <v>75</v>
      </c>
      <c r="M18" s="44">
        <f t="shared" si="2"/>
        <v>68.809107022932707</v>
      </c>
      <c r="N18" s="43">
        <f t="shared" si="3"/>
        <v>185</v>
      </c>
      <c r="O18" s="44">
        <f t="shared" si="4"/>
        <v>83.710407239819006</v>
      </c>
      <c r="P18" s="43">
        <v>111</v>
      </c>
      <c r="Q18" s="44">
        <f t="shared" si="5"/>
        <v>99.104665240511835</v>
      </c>
      <c r="R18" s="43">
        <v>76</v>
      </c>
      <c r="S18" s="46">
        <f t="shared" si="6"/>
        <v>69.726561783238466</v>
      </c>
      <c r="T18" s="43">
        <f t="shared" si="7"/>
        <v>187</v>
      </c>
      <c r="U18" s="44">
        <f t="shared" si="8"/>
        <v>84.615384615384613</v>
      </c>
      <c r="V18" s="43">
        <v>101</v>
      </c>
      <c r="W18" s="44">
        <f t="shared" si="9"/>
        <v>90.176317020645897</v>
      </c>
      <c r="X18" s="43">
        <v>95</v>
      </c>
      <c r="Y18" s="46">
        <f t="shared" si="10"/>
        <v>87.158202229048086</v>
      </c>
      <c r="Z18" s="43">
        <f t="shared" si="11"/>
        <v>196</v>
      </c>
      <c r="AA18" s="44">
        <f t="shared" si="12"/>
        <v>88.687782805429862</v>
      </c>
      <c r="AB18" s="43">
        <v>101</v>
      </c>
      <c r="AC18" s="44">
        <f t="shared" si="13"/>
        <v>90.176317020645897</v>
      </c>
      <c r="AD18" s="43">
        <v>95</v>
      </c>
      <c r="AE18" s="46">
        <f t="shared" si="14"/>
        <v>87.158202229048086</v>
      </c>
      <c r="AF18" s="43">
        <f t="shared" si="15"/>
        <v>196</v>
      </c>
      <c r="AG18" s="44">
        <f t="shared" si="16"/>
        <v>88.687782805429862</v>
      </c>
    </row>
    <row r="19" spans="1:33" ht="19.5" customHeight="1" x14ac:dyDescent="0.25">
      <c r="A19" s="49">
        <v>8</v>
      </c>
      <c r="B19" s="38">
        <v>170211</v>
      </c>
      <c r="C19" s="39" t="str">
        <f>'[1]11'!B16</f>
        <v>Selupu Rejang</v>
      </c>
      <c r="D19" s="48">
        <v>17020200013</v>
      </c>
      <c r="E19" s="41" t="s">
        <v>31</v>
      </c>
      <c r="F19" s="41">
        <v>1</v>
      </c>
      <c r="G19" s="77">
        <f>'41'!J19</f>
        <v>75.006399999999999</v>
      </c>
      <c r="H19" s="77">
        <f>'41'!K19</f>
        <v>72.993600000000001</v>
      </c>
      <c r="I19" s="43">
        <f t="shared" si="0"/>
        <v>148</v>
      </c>
      <c r="J19" s="43">
        <v>86</v>
      </c>
      <c r="K19" s="44">
        <f t="shared" si="1"/>
        <v>114.65688261268372</v>
      </c>
      <c r="L19" s="43">
        <v>107</v>
      </c>
      <c r="M19" s="44">
        <f t="shared" si="2"/>
        <v>146.58819403344953</v>
      </c>
      <c r="N19" s="43">
        <f t="shared" si="3"/>
        <v>193</v>
      </c>
      <c r="O19" s="44">
        <f t="shared" si="4"/>
        <v>130.40540540540539</v>
      </c>
      <c r="P19" s="43">
        <v>82</v>
      </c>
      <c r="Q19" s="44">
        <f t="shared" si="5"/>
        <v>109.32400435162866</v>
      </c>
      <c r="R19" s="43">
        <v>101</v>
      </c>
      <c r="S19" s="46">
        <f t="shared" si="6"/>
        <v>138.36829530260187</v>
      </c>
      <c r="T19" s="43">
        <f t="shared" si="7"/>
        <v>183</v>
      </c>
      <c r="U19" s="44">
        <f t="shared" si="8"/>
        <v>123.64864864864865</v>
      </c>
      <c r="V19" s="43">
        <v>68</v>
      </c>
      <c r="W19" s="44">
        <f t="shared" si="9"/>
        <v>90.658930437935965</v>
      </c>
      <c r="X19" s="43">
        <v>36</v>
      </c>
      <c r="Y19" s="46">
        <f t="shared" si="10"/>
        <v>49.319392385085813</v>
      </c>
      <c r="Z19" s="43">
        <f t="shared" si="11"/>
        <v>104</v>
      </c>
      <c r="AA19" s="44">
        <f t="shared" si="12"/>
        <v>70.270270270270274</v>
      </c>
      <c r="AB19" s="43">
        <v>70</v>
      </c>
      <c r="AC19" s="44">
        <f t="shared" si="13"/>
        <v>93.325369568463486</v>
      </c>
      <c r="AD19" s="43">
        <v>44</v>
      </c>
      <c r="AE19" s="46">
        <f t="shared" si="14"/>
        <v>60.279257359549334</v>
      </c>
      <c r="AF19" s="43">
        <f t="shared" si="15"/>
        <v>114</v>
      </c>
      <c r="AG19" s="44">
        <f t="shared" si="16"/>
        <v>77.027027027027032</v>
      </c>
    </row>
    <row r="20" spans="1:33" ht="19.5" customHeight="1" x14ac:dyDescent="0.25">
      <c r="A20" s="49">
        <v>9</v>
      </c>
      <c r="B20" s="38">
        <v>170211</v>
      </c>
      <c r="C20" s="39" t="str">
        <f>'[1]11'!B17</f>
        <v>Selupu Rejang</v>
      </c>
      <c r="D20" s="48">
        <v>17020200012</v>
      </c>
      <c r="E20" s="41" t="s">
        <v>32</v>
      </c>
      <c r="F20" s="41">
        <v>1</v>
      </c>
      <c r="G20" s="77">
        <f>'41'!J20</f>
        <v>126.19319999999999</v>
      </c>
      <c r="H20" s="77">
        <f>'41'!K20</f>
        <v>122.80680000000001</v>
      </c>
      <c r="I20" s="43">
        <f t="shared" si="0"/>
        <v>249</v>
      </c>
      <c r="J20" s="43">
        <v>66</v>
      </c>
      <c r="K20" s="44">
        <f t="shared" si="1"/>
        <v>52.300757885527901</v>
      </c>
      <c r="L20" s="43">
        <v>80</v>
      </c>
      <c r="M20" s="44">
        <f t="shared" si="2"/>
        <v>65.142972538979933</v>
      </c>
      <c r="N20" s="43">
        <f t="shared" si="3"/>
        <v>146</v>
      </c>
      <c r="O20" s="44">
        <f t="shared" si="4"/>
        <v>58.634538152610439</v>
      </c>
      <c r="P20" s="43">
        <v>72</v>
      </c>
      <c r="Q20" s="44">
        <f t="shared" si="5"/>
        <v>57.05537223875772</v>
      </c>
      <c r="R20" s="43">
        <v>89</v>
      </c>
      <c r="S20" s="46">
        <f t="shared" si="6"/>
        <v>72.471556949615163</v>
      </c>
      <c r="T20" s="43">
        <f t="shared" si="7"/>
        <v>161</v>
      </c>
      <c r="U20" s="44">
        <f t="shared" si="8"/>
        <v>64.658634538152612</v>
      </c>
      <c r="V20" s="43">
        <v>105</v>
      </c>
      <c r="W20" s="44">
        <f t="shared" si="9"/>
        <v>83.205751181521663</v>
      </c>
      <c r="X20" s="43">
        <v>87</v>
      </c>
      <c r="Y20" s="46">
        <f t="shared" si="10"/>
        <v>70.842982636140661</v>
      </c>
      <c r="Z20" s="43">
        <f t="shared" si="11"/>
        <v>192</v>
      </c>
      <c r="AA20" s="44">
        <f t="shared" si="12"/>
        <v>77.108433734939766</v>
      </c>
      <c r="AB20" s="43">
        <v>105</v>
      </c>
      <c r="AC20" s="44">
        <f t="shared" si="13"/>
        <v>83.205751181521663</v>
      </c>
      <c r="AD20" s="43">
        <v>87</v>
      </c>
      <c r="AE20" s="46">
        <f t="shared" si="14"/>
        <v>70.842982636140661</v>
      </c>
      <c r="AF20" s="43">
        <f t="shared" si="15"/>
        <v>192</v>
      </c>
      <c r="AG20" s="44">
        <f t="shared" si="16"/>
        <v>77.108433734939766</v>
      </c>
    </row>
    <row r="21" spans="1:33" ht="19.5" customHeight="1" x14ac:dyDescent="0.25">
      <c r="A21" s="49">
        <v>10</v>
      </c>
      <c r="B21" s="38">
        <v>170211</v>
      </c>
      <c r="C21" s="39" t="str">
        <f>'[1]11'!B18</f>
        <v>Selupu Rejang</v>
      </c>
      <c r="D21" s="48">
        <v>17020200014</v>
      </c>
      <c r="E21" s="41" t="s">
        <v>33</v>
      </c>
      <c r="F21" s="41">
        <v>1</v>
      </c>
      <c r="G21" s="77">
        <f>'41'!J21</f>
        <v>87.676400000000001</v>
      </c>
      <c r="H21" s="77">
        <f>'41'!K21</f>
        <v>85.323599999999999</v>
      </c>
      <c r="I21" s="43">
        <f t="shared" si="0"/>
        <v>173</v>
      </c>
      <c r="J21" s="43">
        <v>81</v>
      </c>
      <c r="K21" s="44">
        <f t="shared" si="1"/>
        <v>92.385180048450891</v>
      </c>
      <c r="L21" s="43">
        <v>73</v>
      </c>
      <c r="M21" s="44">
        <f t="shared" si="2"/>
        <v>85.556633803543207</v>
      </c>
      <c r="N21" s="43">
        <f t="shared" si="3"/>
        <v>154</v>
      </c>
      <c r="O21" s="44">
        <f t="shared" si="4"/>
        <v>89.017341040462426</v>
      </c>
      <c r="P21" s="43">
        <v>81</v>
      </c>
      <c r="Q21" s="44">
        <f t="shared" si="5"/>
        <v>92.385180048450891</v>
      </c>
      <c r="R21" s="43">
        <v>73</v>
      </c>
      <c r="S21" s="46">
        <f t="shared" si="6"/>
        <v>85.556633803543207</v>
      </c>
      <c r="T21" s="43">
        <f t="shared" si="7"/>
        <v>154</v>
      </c>
      <c r="U21" s="44">
        <f t="shared" si="8"/>
        <v>89.017341040462426</v>
      </c>
      <c r="V21" s="43">
        <v>92</v>
      </c>
      <c r="W21" s="44">
        <f t="shared" si="9"/>
        <v>104.9313156105862</v>
      </c>
      <c r="X21" s="43">
        <v>85</v>
      </c>
      <c r="Y21" s="46">
        <f t="shared" si="10"/>
        <v>99.620737990427031</v>
      </c>
      <c r="Z21" s="43">
        <f t="shared" si="11"/>
        <v>177</v>
      </c>
      <c r="AA21" s="44">
        <f t="shared" si="12"/>
        <v>102.3121387283237</v>
      </c>
      <c r="AB21" s="43">
        <v>95</v>
      </c>
      <c r="AC21" s="44">
        <f t="shared" si="13"/>
        <v>108.35298894571402</v>
      </c>
      <c r="AD21" s="43">
        <v>84</v>
      </c>
      <c r="AE21" s="46">
        <f t="shared" si="14"/>
        <v>98.448729308186714</v>
      </c>
      <c r="AF21" s="43">
        <f t="shared" si="15"/>
        <v>179</v>
      </c>
      <c r="AG21" s="44">
        <f t="shared" si="16"/>
        <v>103.46820809248555</v>
      </c>
    </row>
    <row r="22" spans="1:33" ht="19.5" customHeight="1" x14ac:dyDescent="0.25">
      <c r="A22" s="49">
        <v>11</v>
      </c>
      <c r="B22" s="38">
        <v>170210</v>
      </c>
      <c r="C22" s="39" t="s">
        <v>34</v>
      </c>
      <c r="D22" s="48">
        <v>17020200011</v>
      </c>
      <c r="E22" s="41" t="s">
        <v>35</v>
      </c>
      <c r="F22" s="41">
        <v>1</v>
      </c>
      <c r="G22" s="77">
        <f>'41'!J22</f>
        <v>58.788800000000002</v>
      </c>
      <c r="H22" s="77">
        <f>'41'!K22</f>
        <v>57.211199999999998</v>
      </c>
      <c r="I22" s="43">
        <f t="shared" si="0"/>
        <v>116</v>
      </c>
      <c r="J22" s="43">
        <v>13</v>
      </c>
      <c r="K22" s="44">
        <f t="shared" si="1"/>
        <v>22.113055547995536</v>
      </c>
      <c r="L22" s="43">
        <v>23</v>
      </c>
      <c r="M22" s="44">
        <f t="shared" si="2"/>
        <v>40.201918505467461</v>
      </c>
      <c r="N22" s="43">
        <f t="shared" si="3"/>
        <v>36</v>
      </c>
      <c r="O22" s="44">
        <f t="shared" si="4"/>
        <v>31.03448275862069</v>
      </c>
      <c r="P22" s="43">
        <v>13</v>
      </c>
      <c r="Q22" s="44">
        <f t="shared" si="5"/>
        <v>22.113055547995536</v>
      </c>
      <c r="R22" s="43">
        <v>23</v>
      </c>
      <c r="S22" s="46">
        <f t="shared" si="6"/>
        <v>40.201918505467461</v>
      </c>
      <c r="T22" s="43">
        <f t="shared" si="7"/>
        <v>36</v>
      </c>
      <c r="U22" s="44">
        <f t="shared" si="8"/>
        <v>31.03448275862069</v>
      </c>
      <c r="V22" s="43">
        <v>22</v>
      </c>
      <c r="W22" s="44">
        <f t="shared" si="9"/>
        <v>37.422094004300135</v>
      </c>
      <c r="X22" s="43">
        <v>35</v>
      </c>
      <c r="Y22" s="46">
        <f t="shared" si="10"/>
        <v>61.176832508320054</v>
      </c>
      <c r="Z22" s="43">
        <f t="shared" si="11"/>
        <v>57</v>
      </c>
      <c r="AA22" s="44">
        <f t="shared" si="12"/>
        <v>49.137931034482754</v>
      </c>
      <c r="AB22" s="43">
        <v>26</v>
      </c>
      <c r="AC22" s="44">
        <f t="shared" si="13"/>
        <v>44.226111095991072</v>
      </c>
      <c r="AD22" s="43">
        <v>39</v>
      </c>
      <c r="AE22" s="46">
        <f t="shared" si="14"/>
        <v>68.168470509270918</v>
      </c>
      <c r="AF22" s="43">
        <f t="shared" si="15"/>
        <v>65</v>
      </c>
      <c r="AG22" s="44">
        <f t="shared" si="16"/>
        <v>56.034482758620683</v>
      </c>
    </row>
    <row r="23" spans="1:33" ht="19.5" customHeight="1" x14ac:dyDescent="0.25">
      <c r="A23" s="49">
        <v>12</v>
      </c>
      <c r="B23" s="38">
        <v>170210</v>
      </c>
      <c r="C23" s="39" t="s">
        <v>34</v>
      </c>
      <c r="D23" s="48">
        <v>17020200010</v>
      </c>
      <c r="E23" s="41" t="s">
        <v>36</v>
      </c>
      <c r="F23" s="41">
        <v>1</v>
      </c>
      <c r="G23" s="77">
        <f>'41'!J23</f>
        <v>68.924799999999991</v>
      </c>
      <c r="H23" s="77">
        <f>'41'!K23</f>
        <v>67.075200000000009</v>
      </c>
      <c r="I23" s="43">
        <f t="shared" si="0"/>
        <v>136</v>
      </c>
      <c r="J23" s="43">
        <v>39</v>
      </c>
      <c r="K23" s="44">
        <f t="shared" si="1"/>
        <v>56.583406843400354</v>
      </c>
      <c r="L23" s="43">
        <v>40</v>
      </c>
      <c r="M23" s="44">
        <f t="shared" si="2"/>
        <v>59.634559419874996</v>
      </c>
      <c r="N23" s="43">
        <f t="shared" si="3"/>
        <v>79</v>
      </c>
      <c r="O23" s="44">
        <f t="shared" si="4"/>
        <v>58.088235294117652</v>
      </c>
      <c r="P23" s="43">
        <v>39</v>
      </c>
      <c r="Q23" s="44">
        <f t="shared" si="5"/>
        <v>56.583406843400354</v>
      </c>
      <c r="R23" s="43">
        <v>40</v>
      </c>
      <c r="S23" s="46">
        <f t="shared" si="6"/>
        <v>59.634559419874996</v>
      </c>
      <c r="T23" s="43">
        <f t="shared" si="7"/>
        <v>79</v>
      </c>
      <c r="U23" s="44">
        <f t="shared" si="8"/>
        <v>58.088235294117652</v>
      </c>
      <c r="V23" s="43">
        <v>56</v>
      </c>
      <c r="W23" s="44">
        <f t="shared" si="9"/>
        <v>81.247968800779987</v>
      </c>
      <c r="X23" s="43">
        <v>56</v>
      </c>
      <c r="Y23" s="46">
        <f t="shared" si="10"/>
        <v>83.488383187824994</v>
      </c>
      <c r="Z23" s="43">
        <f t="shared" si="11"/>
        <v>112</v>
      </c>
      <c r="AA23" s="44">
        <f t="shared" si="12"/>
        <v>82.35294117647058</v>
      </c>
      <c r="AB23" s="43">
        <v>60</v>
      </c>
      <c r="AC23" s="44">
        <f t="shared" si="13"/>
        <v>87.051395143692844</v>
      </c>
      <c r="AD23" s="43">
        <v>59</v>
      </c>
      <c r="AE23" s="46">
        <f t="shared" si="14"/>
        <v>87.960975144315626</v>
      </c>
      <c r="AF23" s="43">
        <f t="shared" si="15"/>
        <v>119</v>
      </c>
      <c r="AG23" s="44">
        <f t="shared" si="16"/>
        <v>87.5</v>
      </c>
    </row>
    <row r="24" spans="1:33" ht="19.5" customHeight="1" x14ac:dyDescent="0.25">
      <c r="A24" s="49">
        <v>13</v>
      </c>
      <c r="B24" s="38">
        <v>170224</v>
      </c>
      <c r="C24" s="39" t="s">
        <v>37</v>
      </c>
      <c r="D24" s="48">
        <v>17020200018</v>
      </c>
      <c r="E24" s="41" t="s">
        <v>38</v>
      </c>
      <c r="F24" s="41">
        <v>1</v>
      </c>
      <c r="G24" s="77">
        <f>'41'!J24</f>
        <v>86.662800000000004</v>
      </c>
      <c r="H24" s="77">
        <f>'41'!K24</f>
        <v>84.337199999999996</v>
      </c>
      <c r="I24" s="43">
        <f t="shared" si="0"/>
        <v>171</v>
      </c>
      <c r="J24" s="43">
        <v>63</v>
      </c>
      <c r="K24" s="44">
        <f t="shared" si="1"/>
        <v>72.695551032276811</v>
      </c>
      <c r="L24" s="43">
        <v>48</v>
      </c>
      <c r="M24" s="44">
        <f t="shared" si="2"/>
        <v>56.914386534056149</v>
      </c>
      <c r="N24" s="43">
        <f t="shared" si="3"/>
        <v>111</v>
      </c>
      <c r="O24" s="44">
        <f t="shared" si="4"/>
        <v>64.912280701754383</v>
      </c>
      <c r="P24" s="43">
        <v>73</v>
      </c>
      <c r="Q24" s="44">
        <f t="shared" si="5"/>
        <v>84.234527386606473</v>
      </c>
      <c r="R24" s="43">
        <v>58</v>
      </c>
      <c r="S24" s="46">
        <f t="shared" si="6"/>
        <v>68.771550395317846</v>
      </c>
      <c r="T24" s="43">
        <f t="shared" si="7"/>
        <v>131</v>
      </c>
      <c r="U24" s="44">
        <f t="shared" si="8"/>
        <v>76.608187134502927</v>
      </c>
      <c r="V24" s="43">
        <v>70</v>
      </c>
      <c r="W24" s="44">
        <f t="shared" si="9"/>
        <v>80.77283448030758</v>
      </c>
      <c r="X24" s="43">
        <v>69</v>
      </c>
      <c r="Y24" s="46">
        <f t="shared" si="10"/>
        <v>81.814430642705716</v>
      </c>
      <c r="Z24" s="43">
        <f t="shared" si="11"/>
        <v>139</v>
      </c>
      <c r="AA24" s="44">
        <f t="shared" si="12"/>
        <v>81.286549707602347</v>
      </c>
      <c r="AB24" s="43">
        <v>70</v>
      </c>
      <c r="AC24" s="44">
        <f t="shared" si="13"/>
        <v>80.77283448030758</v>
      </c>
      <c r="AD24" s="43">
        <v>58</v>
      </c>
      <c r="AE24" s="46">
        <f t="shared" si="14"/>
        <v>68.771550395317846</v>
      </c>
      <c r="AF24" s="43">
        <f t="shared" si="15"/>
        <v>128</v>
      </c>
      <c r="AG24" s="44">
        <f t="shared" si="16"/>
        <v>74.853801169590639</v>
      </c>
    </row>
    <row r="25" spans="1:33" ht="19.5" customHeight="1" x14ac:dyDescent="0.25">
      <c r="A25" s="49">
        <v>14</v>
      </c>
      <c r="B25" s="38">
        <v>170208</v>
      </c>
      <c r="C25" s="39" t="str">
        <f>'[1]11'!B19</f>
        <v>Sindang Kelingi</v>
      </c>
      <c r="D25" s="48">
        <v>17020200005</v>
      </c>
      <c r="E25" s="41" t="s">
        <v>39</v>
      </c>
      <c r="F25" s="41">
        <v>1</v>
      </c>
      <c r="G25" s="77">
        <f>'41'!J25</f>
        <v>88.183199999999999</v>
      </c>
      <c r="H25" s="77">
        <f>'41'!K25</f>
        <v>85.816800000000001</v>
      </c>
      <c r="I25" s="43">
        <f t="shared" si="0"/>
        <v>174</v>
      </c>
      <c r="J25" s="43">
        <v>45</v>
      </c>
      <c r="K25" s="44">
        <f t="shared" si="1"/>
        <v>51.03012818768201</v>
      </c>
      <c r="L25" s="43">
        <v>44</v>
      </c>
      <c r="M25" s="44">
        <f t="shared" si="2"/>
        <v>51.272012006972986</v>
      </c>
      <c r="N25" s="43">
        <f t="shared" si="3"/>
        <v>89</v>
      </c>
      <c r="O25" s="44">
        <f t="shared" si="4"/>
        <v>51.149425287356323</v>
      </c>
      <c r="P25" s="43">
        <v>45</v>
      </c>
      <c r="Q25" s="44">
        <f t="shared" si="5"/>
        <v>51.03012818768201</v>
      </c>
      <c r="R25" s="43">
        <v>44</v>
      </c>
      <c r="S25" s="46">
        <f t="shared" si="6"/>
        <v>51.272012006972986</v>
      </c>
      <c r="T25" s="43">
        <f t="shared" si="7"/>
        <v>89</v>
      </c>
      <c r="U25" s="44">
        <f t="shared" si="8"/>
        <v>51.149425287356323</v>
      </c>
      <c r="V25" s="43">
        <v>44</v>
      </c>
      <c r="W25" s="44">
        <f t="shared" si="9"/>
        <v>49.896125339066856</v>
      </c>
      <c r="X25" s="43">
        <v>38</v>
      </c>
      <c r="Y25" s="46">
        <f t="shared" si="10"/>
        <v>44.280374006022136</v>
      </c>
      <c r="Z25" s="43">
        <f t="shared" si="11"/>
        <v>82</v>
      </c>
      <c r="AA25" s="44">
        <f t="shared" si="12"/>
        <v>47.126436781609193</v>
      </c>
      <c r="AB25" s="43">
        <v>47</v>
      </c>
      <c r="AC25" s="44">
        <f t="shared" si="13"/>
        <v>53.298133884912325</v>
      </c>
      <c r="AD25" s="43">
        <v>40</v>
      </c>
      <c r="AE25" s="46">
        <f t="shared" si="14"/>
        <v>46.610920006339086</v>
      </c>
      <c r="AF25" s="43">
        <f t="shared" si="15"/>
        <v>87</v>
      </c>
      <c r="AG25" s="44">
        <f t="shared" si="16"/>
        <v>50</v>
      </c>
    </row>
    <row r="26" spans="1:33" ht="19.5" customHeight="1" x14ac:dyDescent="0.25">
      <c r="A26" s="49">
        <v>15</v>
      </c>
      <c r="B26" s="38">
        <v>170208</v>
      </c>
      <c r="C26" s="39" t="str">
        <f>'[1]11'!B20</f>
        <v>Sindang Kelingi</v>
      </c>
      <c r="D26" s="48">
        <v>17020200004</v>
      </c>
      <c r="E26" s="41" t="s">
        <v>40</v>
      </c>
      <c r="F26" s="41">
        <v>1</v>
      </c>
      <c r="G26" s="77">
        <f>'41'!J26</f>
        <v>45.611999999999995</v>
      </c>
      <c r="H26" s="77">
        <f>'41'!K26</f>
        <v>44.388000000000005</v>
      </c>
      <c r="I26" s="43">
        <f t="shared" si="0"/>
        <v>90</v>
      </c>
      <c r="J26" s="43">
        <v>42</v>
      </c>
      <c r="K26" s="44">
        <f t="shared" si="1"/>
        <v>92.08103130755066</v>
      </c>
      <c r="L26" s="43">
        <v>34</v>
      </c>
      <c r="M26" s="44">
        <f t="shared" si="2"/>
        <v>76.597278543750562</v>
      </c>
      <c r="N26" s="43">
        <f t="shared" si="3"/>
        <v>76</v>
      </c>
      <c r="O26" s="44">
        <f t="shared" si="4"/>
        <v>84.444444444444443</v>
      </c>
      <c r="P26" s="43">
        <v>42</v>
      </c>
      <c r="Q26" s="44">
        <f t="shared" si="5"/>
        <v>92.08103130755066</v>
      </c>
      <c r="R26" s="43">
        <v>34</v>
      </c>
      <c r="S26" s="46">
        <f t="shared" si="6"/>
        <v>76.597278543750562</v>
      </c>
      <c r="T26" s="43">
        <f t="shared" si="7"/>
        <v>76</v>
      </c>
      <c r="U26" s="44">
        <f t="shared" si="8"/>
        <v>84.444444444444443</v>
      </c>
      <c r="V26" s="43">
        <v>44</v>
      </c>
      <c r="W26" s="44">
        <f t="shared" si="9"/>
        <v>96.465842322195925</v>
      </c>
      <c r="X26" s="43">
        <v>37</v>
      </c>
      <c r="Y26" s="46">
        <f t="shared" si="10"/>
        <v>83.355861944669712</v>
      </c>
      <c r="Z26" s="43">
        <f t="shared" si="11"/>
        <v>81</v>
      </c>
      <c r="AA26" s="44">
        <f t="shared" si="12"/>
        <v>90</v>
      </c>
      <c r="AB26" s="43">
        <v>44</v>
      </c>
      <c r="AC26" s="44">
        <f t="shared" si="13"/>
        <v>96.465842322195925</v>
      </c>
      <c r="AD26" s="43">
        <v>37</v>
      </c>
      <c r="AE26" s="46">
        <f t="shared" si="14"/>
        <v>83.355861944669712</v>
      </c>
      <c r="AF26" s="43">
        <f t="shared" si="15"/>
        <v>81</v>
      </c>
      <c r="AG26" s="44">
        <f t="shared" si="16"/>
        <v>90</v>
      </c>
    </row>
    <row r="27" spans="1:33" ht="19.5" customHeight="1" x14ac:dyDescent="0.25">
      <c r="A27" s="49">
        <v>16</v>
      </c>
      <c r="B27" s="38">
        <v>170222</v>
      </c>
      <c r="C27" s="39" t="str">
        <f>'[1]11'!B21</f>
        <v>Sindang Dataran</v>
      </c>
      <c r="D27" s="48">
        <v>17020200008</v>
      </c>
      <c r="E27" s="41" t="s">
        <v>41</v>
      </c>
      <c r="F27" s="41">
        <v>1</v>
      </c>
      <c r="G27" s="77">
        <f>'41'!J27</f>
        <v>101.36</v>
      </c>
      <c r="H27" s="77">
        <f>'41'!K27</f>
        <v>98.64</v>
      </c>
      <c r="I27" s="43">
        <f t="shared" si="0"/>
        <v>200</v>
      </c>
      <c r="J27" s="43">
        <v>95</v>
      </c>
      <c r="K27" s="44">
        <f t="shared" si="1"/>
        <v>93.72533543804262</v>
      </c>
      <c r="L27" s="43">
        <v>90</v>
      </c>
      <c r="M27" s="44">
        <f t="shared" si="2"/>
        <v>91.240875912408754</v>
      </c>
      <c r="N27" s="43">
        <f t="shared" si="3"/>
        <v>185</v>
      </c>
      <c r="O27" s="44">
        <f t="shared" si="4"/>
        <v>92.5</v>
      </c>
      <c r="P27" s="43">
        <v>95</v>
      </c>
      <c r="Q27" s="44">
        <f t="shared" si="5"/>
        <v>93.72533543804262</v>
      </c>
      <c r="R27" s="43">
        <v>90</v>
      </c>
      <c r="S27" s="46">
        <f t="shared" si="6"/>
        <v>91.240875912408754</v>
      </c>
      <c r="T27" s="43">
        <f t="shared" si="7"/>
        <v>185</v>
      </c>
      <c r="U27" s="44">
        <f t="shared" si="8"/>
        <v>92.5</v>
      </c>
      <c r="V27" s="43">
        <v>88</v>
      </c>
      <c r="W27" s="44">
        <f t="shared" si="9"/>
        <v>86.81925808997633</v>
      </c>
      <c r="X27" s="43">
        <v>77</v>
      </c>
      <c r="Y27" s="46">
        <f t="shared" si="10"/>
        <v>78.061638280616393</v>
      </c>
      <c r="Z27" s="43">
        <f t="shared" si="11"/>
        <v>165</v>
      </c>
      <c r="AA27" s="44">
        <f t="shared" si="12"/>
        <v>82.5</v>
      </c>
      <c r="AB27" s="43">
        <v>88</v>
      </c>
      <c r="AC27" s="44">
        <f t="shared" si="13"/>
        <v>86.81925808997633</v>
      </c>
      <c r="AD27" s="43">
        <v>77</v>
      </c>
      <c r="AE27" s="46">
        <f t="shared" si="14"/>
        <v>78.061638280616393</v>
      </c>
      <c r="AF27" s="43">
        <f t="shared" si="15"/>
        <v>165</v>
      </c>
      <c r="AG27" s="44">
        <f t="shared" si="16"/>
        <v>82.5</v>
      </c>
    </row>
    <row r="28" spans="1:33" ht="19.5" customHeight="1" x14ac:dyDescent="0.25">
      <c r="A28" s="49">
        <v>17</v>
      </c>
      <c r="B28" s="38">
        <v>170220</v>
      </c>
      <c r="C28" s="39" t="s">
        <v>42</v>
      </c>
      <c r="D28" s="48">
        <v>17020200006</v>
      </c>
      <c r="E28" s="41" t="s">
        <v>43</v>
      </c>
      <c r="F28" s="41">
        <v>1</v>
      </c>
      <c r="G28" s="77">
        <f>'41'!J28</f>
        <v>81.594799999999992</v>
      </c>
      <c r="H28" s="77">
        <f>'41'!K28</f>
        <v>79.405200000000008</v>
      </c>
      <c r="I28" s="43">
        <f t="shared" si="0"/>
        <v>161</v>
      </c>
      <c r="J28" s="43">
        <v>21</v>
      </c>
      <c r="K28" s="44">
        <f t="shared" si="1"/>
        <v>25.736934216396147</v>
      </c>
      <c r="L28" s="43">
        <v>35</v>
      </c>
      <c r="M28" s="44">
        <f t="shared" si="2"/>
        <v>44.077717832081518</v>
      </c>
      <c r="N28" s="43">
        <f t="shared" si="3"/>
        <v>56</v>
      </c>
      <c r="O28" s="44">
        <f t="shared" si="4"/>
        <v>34.782608695652172</v>
      </c>
      <c r="P28" s="43">
        <v>23</v>
      </c>
      <c r="Q28" s="44">
        <f t="shared" si="5"/>
        <v>28.188070808433874</v>
      </c>
      <c r="R28" s="43">
        <v>38</v>
      </c>
      <c r="S28" s="46">
        <f t="shared" si="6"/>
        <v>47.855807931974226</v>
      </c>
      <c r="T28" s="43">
        <f t="shared" si="7"/>
        <v>61</v>
      </c>
      <c r="U28" s="44">
        <f t="shared" si="8"/>
        <v>37.888198757763973</v>
      </c>
      <c r="V28" s="43">
        <v>54</v>
      </c>
      <c r="W28" s="44">
        <f t="shared" si="9"/>
        <v>66.180687985018665</v>
      </c>
      <c r="X28" s="43">
        <v>49</v>
      </c>
      <c r="Y28" s="46">
        <f t="shared" si="10"/>
        <v>61.70880496491413</v>
      </c>
      <c r="Z28" s="43">
        <f t="shared" si="11"/>
        <v>103</v>
      </c>
      <c r="AA28" s="44">
        <f t="shared" si="12"/>
        <v>63.975155279503106</v>
      </c>
      <c r="AB28" s="43">
        <v>51</v>
      </c>
      <c r="AC28" s="44">
        <f t="shared" si="13"/>
        <v>62.503983096962067</v>
      </c>
      <c r="AD28" s="43">
        <v>48</v>
      </c>
      <c r="AE28" s="46">
        <f t="shared" si="14"/>
        <v>60.449441598283229</v>
      </c>
      <c r="AF28" s="43">
        <f t="shared" si="15"/>
        <v>99</v>
      </c>
      <c r="AG28" s="44">
        <f t="shared" si="16"/>
        <v>61.490683229813669</v>
      </c>
    </row>
    <row r="29" spans="1:33" ht="19.5" customHeight="1" x14ac:dyDescent="0.25">
      <c r="A29" s="49">
        <v>18</v>
      </c>
      <c r="B29" s="38">
        <v>170207</v>
      </c>
      <c r="C29" s="39" t="str">
        <f>'[1]11'!B23</f>
        <v>Padang Ulak Tanding</v>
      </c>
      <c r="D29" s="48">
        <v>17020200003</v>
      </c>
      <c r="E29" s="41" t="s">
        <v>44</v>
      </c>
      <c r="F29" s="41">
        <v>1</v>
      </c>
      <c r="G29" s="77">
        <f>'41'!J29</f>
        <v>171.80520000000001</v>
      </c>
      <c r="H29" s="77">
        <f>'41'!K29</f>
        <v>167.19479999999999</v>
      </c>
      <c r="I29" s="43">
        <f t="shared" si="0"/>
        <v>339</v>
      </c>
      <c r="J29" s="43">
        <v>77</v>
      </c>
      <c r="K29" s="44">
        <f t="shared" si="1"/>
        <v>44.81820107889633</v>
      </c>
      <c r="L29" s="43">
        <v>68</v>
      </c>
      <c r="M29" s="44">
        <f t="shared" si="2"/>
        <v>40.671121350664016</v>
      </c>
      <c r="N29" s="43">
        <f t="shared" si="3"/>
        <v>145</v>
      </c>
      <c r="O29" s="44">
        <f t="shared" si="4"/>
        <v>42.772861356932154</v>
      </c>
      <c r="P29" s="43">
        <v>74</v>
      </c>
      <c r="Q29" s="44">
        <f t="shared" si="5"/>
        <v>43.07203740049777</v>
      </c>
      <c r="R29" s="43">
        <v>62</v>
      </c>
      <c r="S29" s="46">
        <f t="shared" si="6"/>
        <v>37.082492996193665</v>
      </c>
      <c r="T29" s="43">
        <f t="shared" si="7"/>
        <v>136</v>
      </c>
      <c r="U29" s="44">
        <f t="shared" si="8"/>
        <v>40.117994100294986</v>
      </c>
      <c r="V29" s="43">
        <v>85</v>
      </c>
      <c r="W29" s="44">
        <f t="shared" si="9"/>
        <v>49.474637554625815</v>
      </c>
      <c r="X29" s="43">
        <v>87</v>
      </c>
      <c r="Y29" s="46">
        <f t="shared" si="10"/>
        <v>52.035111139820145</v>
      </c>
      <c r="Z29" s="43">
        <f t="shared" si="11"/>
        <v>172</v>
      </c>
      <c r="AA29" s="44">
        <f t="shared" si="12"/>
        <v>50.737463126843664</v>
      </c>
      <c r="AB29" s="43">
        <v>82</v>
      </c>
      <c r="AC29" s="44">
        <f t="shared" si="13"/>
        <v>47.728473876227255</v>
      </c>
      <c r="AD29" s="43">
        <v>88</v>
      </c>
      <c r="AE29" s="46">
        <f t="shared" si="14"/>
        <v>52.633215865565198</v>
      </c>
      <c r="AF29" s="43">
        <f t="shared" si="15"/>
        <v>170</v>
      </c>
      <c r="AG29" s="44">
        <f t="shared" si="16"/>
        <v>50.147492625368727</v>
      </c>
    </row>
    <row r="30" spans="1:33" ht="19.5" customHeight="1" x14ac:dyDescent="0.25">
      <c r="A30" s="49">
        <v>19</v>
      </c>
      <c r="B30" s="38">
        <v>170223</v>
      </c>
      <c r="C30" s="39" t="s">
        <v>45</v>
      </c>
      <c r="D30" s="48">
        <v>17020200002</v>
      </c>
      <c r="E30" s="41" t="s">
        <v>46</v>
      </c>
      <c r="F30" s="41">
        <v>1</v>
      </c>
      <c r="G30" s="77">
        <f>'41'!J30</f>
        <v>83.115200000000002</v>
      </c>
      <c r="H30" s="77">
        <f>'41'!K30</f>
        <v>80.884799999999998</v>
      </c>
      <c r="I30" s="43">
        <f t="shared" si="0"/>
        <v>164</v>
      </c>
      <c r="J30" s="43">
        <v>35</v>
      </c>
      <c r="K30" s="44">
        <f t="shared" si="1"/>
        <v>42.110227732111575</v>
      </c>
      <c r="L30" s="43">
        <v>23</v>
      </c>
      <c r="M30" s="44">
        <f t="shared" si="2"/>
        <v>28.435503333135522</v>
      </c>
      <c r="N30" s="43">
        <f t="shared" si="3"/>
        <v>58</v>
      </c>
      <c r="O30" s="44">
        <f t="shared" si="4"/>
        <v>35.365853658536587</v>
      </c>
      <c r="P30" s="43">
        <v>32</v>
      </c>
      <c r="Q30" s="44">
        <f t="shared" si="5"/>
        <v>38.500779640787727</v>
      </c>
      <c r="R30" s="43">
        <v>21</v>
      </c>
      <c r="S30" s="46">
        <f t="shared" si="6"/>
        <v>25.962850869384607</v>
      </c>
      <c r="T30" s="43">
        <f t="shared" si="7"/>
        <v>53</v>
      </c>
      <c r="U30" s="44">
        <f t="shared" si="8"/>
        <v>32.31707317073171</v>
      </c>
      <c r="V30" s="43">
        <v>74</v>
      </c>
      <c r="W30" s="44">
        <f t="shared" si="9"/>
        <v>89.033052919321605</v>
      </c>
      <c r="X30" s="43">
        <v>70</v>
      </c>
      <c r="Y30" s="46">
        <f t="shared" si="10"/>
        <v>86.542836231282024</v>
      </c>
      <c r="Z30" s="43">
        <f t="shared" si="11"/>
        <v>144</v>
      </c>
      <c r="AA30" s="44">
        <f t="shared" si="12"/>
        <v>87.804878048780495</v>
      </c>
      <c r="AB30" s="43">
        <v>75</v>
      </c>
      <c r="AC30" s="44">
        <f t="shared" si="13"/>
        <v>90.236202283096233</v>
      </c>
      <c r="AD30" s="43">
        <v>70</v>
      </c>
      <c r="AE30" s="46">
        <f t="shared" si="14"/>
        <v>86.542836231282024</v>
      </c>
      <c r="AF30" s="43">
        <f t="shared" si="15"/>
        <v>145</v>
      </c>
      <c r="AG30" s="44">
        <f t="shared" si="16"/>
        <v>88.41463414634147</v>
      </c>
    </row>
    <row r="31" spans="1:33" ht="19.5" customHeight="1" x14ac:dyDescent="0.25">
      <c r="A31" s="49">
        <v>20</v>
      </c>
      <c r="B31" s="38">
        <v>170221</v>
      </c>
      <c r="C31" s="41" t="s">
        <v>47</v>
      </c>
      <c r="D31" s="48">
        <v>17020200007</v>
      </c>
      <c r="E31" s="41" t="s">
        <v>48</v>
      </c>
      <c r="F31" s="41">
        <v>1</v>
      </c>
      <c r="G31" s="77">
        <f>'41'!J31</f>
        <v>119.6048</v>
      </c>
      <c r="H31" s="77">
        <f>'41'!K31</f>
        <v>116.3952</v>
      </c>
      <c r="I31" s="43">
        <f t="shared" si="0"/>
        <v>236</v>
      </c>
      <c r="J31" s="43">
        <v>73</v>
      </c>
      <c r="K31" s="44">
        <f t="shared" si="1"/>
        <v>61.034339758939439</v>
      </c>
      <c r="L31" s="43">
        <v>67</v>
      </c>
      <c r="M31" s="44">
        <f t="shared" si="2"/>
        <v>57.562511168845454</v>
      </c>
      <c r="N31" s="43">
        <f t="shared" si="3"/>
        <v>140</v>
      </c>
      <c r="O31" s="44">
        <f t="shared" si="4"/>
        <v>59.322033898305079</v>
      </c>
      <c r="P31" s="43">
        <v>105</v>
      </c>
      <c r="Q31" s="44">
        <f t="shared" si="5"/>
        <v>87.78911883135126</v>
      </c>
      <c r="R31" s="43">
        <v>102</v>
      </c>
      <c r="S31" s="46">
        <f t="shared" si="6"/>
        <v>87.632479689884107</v>
      </c>
      <c r="T31" s="43">
        <f t="shared" si="7"/>
        <v>207</v>
      </c>
      <c r="U31" s="44">
        <f t="shared" si="8"/>
        <v>87.711864406779654</v>
      </c>
      <c r="V31" s="43">
        <v>143</v>
      </c>
      <c r="W31" s="44">
        <f t="shared" si="9"/>
        <v>119.56041897984026</v>
      </c>
      <c r="X31" s="43">
        <v>101</v>
      </c>
      <c r="Y31" s="46">
        <f t="shared" si="10"/>
        <v>86.773337732140149</v>
      </c>
      <c r="Z31" s="43">
        <f t="shared" si="11"/>
        <v>244</v>
      </c>
      <c r="AA31" s="44">
        <f t="shared" si="12"/>
        <v>103.38983050847457</v>
      </c>
      <c r="AB31" s="43">
        <v>146</v>
      </c>
      <c r="AC31" s="44">
        <f t="shared" si="13"/>
        <v>122.06867951787888</v>
      </c>
      <c r="AD31" s="43">
        <v>94</v>
      </c>
      <c r="AE31" s="46">
        <f t="shared" si="14"/>
        <v>80.759344027932428</v>
      </c>
      <c r="AF31" s="43">
        <f t="shared" si="15"/>
        <v>240</v>
      </c>
      <c r="AG31" s="44">
        <f t="shared" si="16"/>
        <v>101.69491525423729</v>
      </c>
    </row>
    <row r="32" spans="1:33" ht="19.5" customHeight="1" x14ac:dyDescent="0.25">
      <c r="A32" s="49">
        <v>21</v>
      </c>
      <c r="B32" s="38">
        <v>170206</v>
      </c>
      <c r="C32" s="39" t="str">
        <f>'[1]11'!B26</f>
        <v>Kota Padang</v>
      </c>
      <c r="D32" s="48">
        <v>17020200001</v>
      </c>
      <c r="E32" s="41" t="s">
        <v>49</v>
      </c>
      <c r="F32" s="41">
        <v>1</v>
      </c>
      <c r="G32" s="77">
        <f>'41'!J32</f>
        <v>112.50959999999999</v>
      </c>
      <c r="H32" s="77">
        <f>'41'!K32</f>
        <v>109.49040000000001</v>
      </c>
      <c r="I32" s="43">
        <f t="shared" si="0"/>
        <v>222</v>
      </c>
      <c r="J32" s="43">
        <v>39</v>
      </c>
      <c r="K32" s="44">
        <f t="shared" si="1"/>
        <v>34.663708696857867</v>
      </c>
      <c r="L32" s="43">
        <v>41</v>
      </c>
      <c r="M32" s="44">
        <f t="shared" si="2"/>
        <v>37.446205329417005</v>
      </c>
      <c r="N32" s="43">
        <f t="shared" si="3"/>
        <v>80</v>
      </c>
      <c r="O32" s="44">
        <f t="shared" si="4"/>
        <v>36.036036036036037</v>
      </c>
      <c r="P32" s="43">
        <v>38</v>
      </c>
      <c r="Q32" s="44">
        <f t="shared" si="5"/>
        <v>33.774895653348693</v>
      </c>
      <c r="R32" s="43">
        <v>39</v>
      </c>
      <c r="S32" s="46">
        <f t="shared" si="6"/>
        <v>35.619561167006417</v>
      </c>
      <c r="T32" s="43">
        <f t="shared" si="7"/>
        <v>77</v>
      </c>
      <c r="U32" s="44">
        <f t="shared" si="8"/>
        <v>34.684684684684683</v>
      </c>
      <c r="V32" s="43">
        <v>52</v>
      </c>
      <c r="W32" s="44">
        <f t="shared" si="9"/>
        <v>46.218278262477156</v>
      </c>
      <c r="X32" s="43">
        <v>49</v>
      </c>
      <c r="Y32" s="46">
        <f t="shared" si="10"/>
        <v>44.75278197905935</v>
      </c>
      <c r="Z32" s="43">
        <f t="shared" si="11"/>
        <v>101</v>
      </c>
      <c r="AA32" s="44">
        <f t="shared" si="12"/>
        <v>45.495495495495497</v>
      </c>
      <c r="AB32" s="43">
        <v>42</v>
      </c>
      <c r="AC32" s="44">
        <f t="shared" si="13"/>
        <v>37.330147827385403</v>
      </c>
      <c r="AD32" s="43">
        <v>38</v>
      </c>
      <c r="AE32" s="46">
        <f t="shared" si="14"/>
        <v>34.70623908580113</v>
      </c>
      <c r="AF32" s="43">
        <f t="shared" si="15"/>
        <v>80</v>
      </c>
      <c r="AG32" s="44">
        <f t="shared" si="16"/>
        <v>36.036036036036037</v>
      </c>
    </row>
    <row r="33" spans="1:33" ht="19.5" customHeight="1" x14ac:dyDescent="0.25">
      <c r="A33" s="50"/>
      <c r="B33" s="50"/>
      <c r="C33" s="50"/>
      <c r="D33" s="50"/>
      <c r="E33" s="50"/>
      <c r="F33" s="50"/>
      <c r="G33" s="43"/>
      <c r="H33" s="43"/>
      <c r="I33" s="43"/>
      <c r="J33" s="43"/>
      <c r="K33" s="51"/>
      <c r="L33" s="52"/>
      <c r="M33" s="51"/>
      <c r="N33" s="43"/>
      <c r="O33" s="51"/>
      <c r="P33" s="52"/>
      <c r="Q33" s="51"/>
      <c r="R33" s="52"/>
      <c r="S33" s="53"/>
      <c r="T33" s="43"/>
      <c r="U33" s="51"/>
      <c r="V33" s="52"/>
      <c r="W33" s="51"/>
      <c r="X33" s="52"/>
      <c r="Y33" s="53"/>
      <c r="Z33" s="43"/>
      <c r="AA33" s="51"/>
      <c r="AB33" s="52"/>
      <c r="AC33" s="51"/>
      <c r="AD33" s="52"/>
      <c r="AE33" s="53"/>
      <c r="AF33" s="43"/>
      <c r="AG33" s="51"/>
    </row>
    <row r="34" spans="1:33" ht="19.5" customHeight="1" thickBot="1" x14ac:dyDescent="0.3">
      <c r="A34" s="54" t="s">
        <v>50</v>
      </c>
      <c r="B34" s="54"/>
      <c r="C34" s="54"/>
      <c r="D34" s="54"/>
      <c r="E34" s="54"/>
      <c r="F34" s="56">
        <v>21</v>
      </c>
      <c r="G34" s="55">
        <f t="shared" ref="G34:J34" si="17">SUM(G12:G33)</f>
        <v>2482.3063999999999</v>
      </c>
      <c r="H34" s="55">
        <f t="shared" si="17"/>
        <v>2415.6936000000001</v>
      </c>
      <c r="I34" s="55">
        <f t="shared" si="17"/>
        <v>4898</v>
      </c>
      <c r="J34" s="55">
        <f t="shared" si="17"/>
        <v>1648</v>
      </c>
      <c r="K34" s="78">
        <f>J34/G34*100</f>
        <v>66.389870323824653</v>
      </c>
      <c r="L34" s="55">
        <f>SUM(L12:L33)</f>
        <v>1632</v>
      </c>
      <c r="M34" s="78">
        <f>L34/H34*100</f>
        <v>67.558236690282243</v>
      </c>
      <c r="N34" s="55">
        <f>SUM(N12:N33)</f>
        <v>3280</v>
      </c>
      <c r="O34" s="78">
        <f>N34/I34*100</f>
        <v>66.966108615761527</v>
      </c>
      <c r="P34" s="55">
        <f>SUM(P12:P33)</f>
        <v>1679</v>
      </c>
      <c r="Q34" s="78">
        <f>P34/G34*100</f>
        <v>67.638708903945144</v>
      </c>
      <c r="R34" s="55">
        <f>SUM(R12:R33)</f>
        <v>1537</v>
      </c>
      <c r="S34" s="79">
        <f>R34/H34*100</f>
        <v>63.625618745688605</v>
      </c>
      <c r="T34" s="55">
        <f>SUM(T12:T33)</f>
        <v>3216</v>
      </c>
      <c r="U34" s="78">
        <f>T34/I34*100</f>
        <v>65.659452837893014</v>
      </c>
      <c r="V34" s="55">
        <f>SUM(V12:V33)</f>
        <v>1794</v>
      </c>
      <c r="W34" s="78">
        <f>V34/G34*100</f>
        <v>72.271497185037276</v>
      </c>
      <c r="X34" s="55">
        <f>SUM(X12:X33)</f>
        <v>1649</v>
      </c>
      <c r="Y34" s="79">
        <f>X34/H34*100</f>
        <v>68.261968322472683</v>
      </c>
      <c r="Z34" s="55">
        <f>SUM(Z12:Z33)</f>
        <v>3443</v>
      </c>
      <c r="AA34" s="78">
        <f>Z34/I34*100</f>
        <v>70.293997550020421</v>
      </c>
      <c r="AB34" s="55">
        <f>SUM(AB12:AB33)</f>
        <v>1808</v>
      </c>
      <c r="AC34" s="78">
        <f>AB34/G34*100</f>
        <v>72.835488801865878</v>
      </c>
      <c r="AD34" s="55">
        <f>SUM(AD12:AD33)</f>
        <v>1626</v>
      </c>
      <c r="AE34" s="78">
        <f>AD34/H34*100</f>
        <v>67.309860820097384</v>
      </c>
      <c r="AF34" s="55">
        <f>SUM(AF12:AF33)</f>
        <v>3434</v>
      </c>
      <c r="AG34" s="78">
        <f>AF34/I34*100</f>
        <v>70.110249081257663</v>
      </c>
    </row>
    <row r="35" spans="1:33" ht="15.75" customHeight="1" x14ac:dyDescent="0.25">
      <c r="A35" s="65"/>
      <c r="B35" s="65"/>
      <c r="C35" s="65"/>
      <c r="D35" s="65"/>
      <c r="E35" s="65"/>
      <c r="F35" s="65"/>
      <c r="G35" s="65"/>
      <c r="H35" s="6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5.75" customHeight="1" x14ac:dyDescent="0.2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.75" customHeight="1" x14ac:dyDescent="0.2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customHeight="1" x14ac:dyDescent="0.25">
      <c r="A38" s="2"/>
      <c r="B38" s="2"/>
      <c r="C38" s="8" t="s">
        <v>69</v>
      </c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customHeight="1" x14ac:dyDescent="0.25">
      <c r="A39" s="2"/>
      <c r="B39" s="2"/>
      <c r="C39" s="2" t="s">
        <v>54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33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33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33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33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33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33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33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33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33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33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33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33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1:33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33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1:33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1:33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1:33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1:33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1:33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1:33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1:33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1:33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1:33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1:33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1:33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1:33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1:33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1:33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1:33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1:33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1:33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  <row r="272" spans="1:33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</row>
    <row r="273" spans="1:33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</row>
    <row r="274" spans="1:33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</row>
    <row r="275" spans="1:33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</row>
    <row r="276" spans="1:33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</row>
    <row r="277" spans="1:33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</row>
    <row r="279" spans="1:33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</row>
    <row r="280" spans="1:33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</row>
    <row r="281" spans="1:33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</row>
    <row r="282" spans="1:33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</row>
    <row r="283" spans="1:33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</row>
    <row r="284" spans="1:33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</row>
    <row r="285" spans="1:33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</row>
    <row r="286" spans="1:33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</row>
    <row r="287" spans="1:33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</row>
    <row r="288" spans="1:33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</row>
    <row r="289" spans="1:33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</row>
    <row r="290" spans="1:33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</row>
    <row r="291" spans="1:33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</row>
    <row r="292" spans="1:33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</row>
    <row r="293" spans="1:33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</row>
    <row r="294" spans="1:33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</row>
    <row r="295" spans="1:33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</row>
    <row r="296" spans="1:33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</row>
    <row r="297" spans="1:33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</row>
    <row r="298" spans="1:33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</row>
    <row r="299" spans="1:33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</row>
    <row r="300" spans="1:33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</row>
    <row r="301" spans="1:33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</row>
    <row r="302" spans="1:33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</row>
    <row r="303" spans="1:33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</row>
    <row r="304" spans="1:33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</row>
    <row r="305" spans="1:33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</row>
    <row r="306" spans="1:33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</row>
    <row r="307" spans="1:33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</row>
    <row r="308" spans="1:33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</row>
    <row r="309" spans="1:33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</row>
    <row r="310" spans="1:33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</row>
    <row r="311" spans="1:33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</row>
    <row r="313" spans="1:33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</row>
    <row r="314" spans="1:33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</row>
    <row r="315" spans="1:33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</row>
    <row r="316" spans="1:33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</row>
    <row r="317" spans="1:33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</row>
    <row r="318" spans="1:33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</row>
    <row r="319" spans="1:33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</row>
    <row r="320" spans="1:33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</row>
    <row r="321" spans="1:33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</row>
    <row r="322" spans="1:33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</row>
    <row r="323" spans="1:33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</row>
    <row r="324" spans="1:33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</row>
    <row r="325" spans="1:33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</row>
    <row r="326" spans="1:33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</row>
    <row r="327" spans="1:33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</row>
    <row r="328" spans="1:33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</row>
    <row r="329" spans="1:33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</row>
    <row r="330" spans="1:33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</row>
    <row r="332" spans="1:33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</row>
    <row r="333" spans="1:33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</row>
    <row r="334" spans="1:33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</row>
    <row r="335" spans="1:33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</row>
    <row r="336" spans="1:33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</row>
    <row r="337" spans="1:33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</row>
    <row r="338" spans="1:33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</row>
    <row r="339" spans="1:33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</row>
    <row r="340" spans="1:33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</row>
    <row r="341" spans="1:33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</row>
    <row r="342" spans="1:33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</row>
    <row r="343" spans="1:33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</row>
    <row r="344" spans="1:33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</row>
    <row r="345" spans="1:33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</row>
    <row r="346" spans="1:33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</row>
    <row r="347" spans="1:33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</row>
    <row r="348" spans="1:33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</row>
    <row r="349" spans="1:33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</row>
    <row r="350" spans="1:33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</row>
    <row r="351" spans="1:33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</row>
    <row r="352" spans="1:33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</row>
    <row r="353" spans="1:33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</row>
    <row r="354" spans="1:33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</row>
    <row r="355" spans="1:33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</row>
    <row r="356" spans="1:33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</row>
    <row r="357" spans="1:33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</row>
    <row r="358" spans="1:33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</row>
    <row r="359" spans="1:33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</row>
    <row r="360" spans="1:33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33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33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33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33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33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</row>
    <row r="374" spans="1:33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33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</row>
    <row r="376" spans="1:33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</row>
    <row r="377" spans="1:33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33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</row>
    <row r="379" spans="1:33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</row>
    <row r="380" spans="1:33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</row>
    <row r="381" spans="1:33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</row>
    <row r="382" spans="1:33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</row>
    <row r="383" spans="1:33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</row>
    <row r="384" spans="1:33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33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</row>
    <row r="386" spans="1:33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</row>
    <row r="387" spans="1:33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</row>
    <row r="388" spans="1:33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</row>
    <row r="389" spans="1:33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</row>
    <row r="390" spans="1:33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</row>
    <row r="391" spans="1:33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</row>
    <row r="392" spans="1:33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</row>
    <row r="393" spans="1:33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</row>
    <row r="394" spans="1:33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</row>
    <row r="395" spans="1:33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</row>
    <row r="396" spans="1:33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</row>
    <row r="397" spans="1:33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</row>
    <row r="398" spans="1:33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</row>
    <row r="399" spans="1:33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</row>
    <row r="400" spans="1:33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</row>
    <row r="401" spans="1:33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</row>
    <row r="402" spans="1:33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</row>
    <row r="403" spans="1:33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</row>
    <row r="404" spans="1:33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</row>
    <row r="405" spans="1:33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</row>
    <row r="406" spans="1:33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</row>
    <row r="407" spans="1:33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</row>
    <row r="408" spans="1:33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</row>
    <row r="409" spans="1:33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</row>
    <row r="410" spans="1:33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</row>
    <row r="411" spans="1:33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</row>
    <row r="412" spans="1:33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</row>
    <row r="413" spans="1:33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</row>
    <row r="414" spans="1:33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</row>
    <row r="415" spans="1:33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</row>
    <row r="416" spans="1:33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</row>
    <row r="417" spans="1:33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</row>
    <row r="418" spans="1:33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</row>
    <row r="419" spans="1:33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</row>
    <row r="420" spans="1:33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</row>
    <row r="421" spans="1:33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</row>
    <row r="422" spans="1:33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</row>
    <row r="423" spans="1:33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</row>
    <row r="424" spans="1:33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</row>
    <row r="425" spans="1:33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</row>
    <row r="426" spans="1:33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</row>
    <row r="427" spans="1:33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</row>
    <row r="428" spans="1:33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</row>
    <row r="429" spans="1:33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</row>
    <row r="430" spans="1:33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</row>
    <row r="431" spans="1:33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</row>
    <row r="432" spans="1:33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</row>
    <row r="433" spans="1:33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</row>
    <row r="434" spans="1:33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</row>
    <row r="435" spans="1:33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</row>
    <row r="436" spans="1:33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</row>
    <row r="437" spans="1:33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</row>
    <row r="438" spans="1:33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</row>
    <row r="439" spans="1:33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</row>
    <row r="440" spans="1:33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</row>
    <row r="441" spans="1:33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</row>
    <row r="442" spans="1:33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</row>
    <row r="443" spans="1:33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</row>
    <row r="444" spans="1:33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</row>
    <row r="445" spans="1:33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</row>
    <row r="446" spans="1:33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</row>
    <row r="447" spans="1:33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</row>
    <row r="448" spans="1:33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</row>
    <row r="449" spans="1:33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</row>
    <row r="450" spans="1:33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</row>
    <row r="451" spans="1:33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</row>
    <row r="452" spans="1:33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</row>
    <row r="453" spans="1:33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</row>
    <row r="454" spans="1:33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</row>
    <row r="455" spans="1:33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</row>
    <row r="456" spans="1:33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</row>
    <row r="457" spans="1:33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</row>
    <row r="458" spans="1:33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</row>
    <row r="459" spans="1:33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</row>
    <row r="460" spans="1:33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</row>
    <row r="461" spans="1:33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</row>
    <row r="462" spans="1:33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</row>
    <row r="463" spans="1:33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</row>
    <row r="464" spans="1:33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</row>
    <row r="465" spans="1:33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</row>
    <row r="466" spans="1:33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</row>
    <row r="467" spans="1:33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</row>
    <row r="468" spans="1:33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</row>
    <row r="469" spans="1:33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</row>
    <row r="470" spans="1:33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</row>
    <row r="471" spans="1:33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</row>
    <row r="472" spans="1:33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</row>
    <row r="473" spans="1:33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</row>
    <row r="474" spans="1:33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</row>
    <row r="475" spans="1:33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</row>
    <row r="476" spans="1:33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</row>
    <row r="477" spans="1:33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</row>
    <row r="478" spans="1:33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</row>
    <row r="479" spans="1:33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</row>
    <row r="480" spans="1:33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</row>
    <row r="481" spans="1:33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</row>
    <row r="482" spans="1:33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</row>
    <row r="483" spans="1:33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</row>
    <row r="484" spans="1:33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</row>
    <row r="485" spans="1:33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</row>
    <row r="486" spans="1:33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</row>
    <row r="487" spans="1:33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</row>
    <row r="488" spans="1:33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</row>
    <row r="489" spans="1:33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</row>
    <row r="490" spans="1:33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</row>
    <row r="491" spans="1:33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</row>
    <row r="492" spans="1:33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</row>
    <row r="493" spans="1:33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</row>
    <row r="494" spans="1:33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</row>
    <row r="495" spans="1:33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</row>
    <row r="496" spans="1:33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</row>
    <row r="497" spans="1:33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</row>
    <row r="498" spans="1:33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</row>
    <row r="499" spans="1:33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</row>
    <row r="500" spans="1:33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</row>
    <row r="501" spans="1:33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</row>
    <row r="502" spans="1:33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</row>
    <row r="503" spans="1:33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</row>
    <row r="504" spans="1:33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</row>
    <row r="505" spans="1:33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</row>
    <row r="506" spans="1:33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</row>
    <row r="507" spans="1:33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</row>
    <row r="508" spans="1:33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</row>
    <row r="509" spans="1:33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</row>
    <row r="510" spans="1:33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</row>
    <row r="511" spans="1:33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</row>
    <row r="512" spans="1:33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</row>
    <row r="513" spans="1:33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</row>
    <row r="514" spans="1:33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</row>
    <row r="515" spans="1:33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</row>
    <row r="516" spans="1:33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</row>
    <row r="517" spans="1:33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</row>
    <row r="518" spans="1:33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</row>
    <row r="519" spans="1:33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</row>
    <row r="520" spans="1:33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</row>
    <row r="521" spans="1:33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</row>
    <row r="522" spans="1:33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</row>
    <row r="523" spans="1:33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</row>
    <row r="524" spans="1:33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</row>
    <row r="525" spans="1:33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</row>
    <row r="526" spans="1:33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</row>
    <row r="527" spans="1:33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</row>
    <row r="528" spans="1:33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</row>
    <row r="529" spans="1:33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</row>
    <row r="530" spans="1:33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</row>
    <row r="531" spans="1:33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</row>
    <row r="532" spans="1:33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</row>
    <row r="533" spans="1:33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</row>
    <row r="534" spans="1:33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</row>
    <row r="535" spans="1:33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</row>
    <row r="536" spans="1:33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</row>
    <row r="537" spans="1:33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</row>
    <row r="538" spans="1:33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</row>
    <row r="539" spans="1:33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</row>
    <row r="540" spans="1:33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</row>
    <row r="541" spans="1:33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</row>
    <row r="542" spans="1:33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</row>
    <row r="543" spans="1:33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</row>
    <row r="544" spans="1:33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</row>
    <row r="545" spans="1:33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</row>
    <row r="546" spans="1:33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</row>
    <row r="547" spans="1:33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</row>
    <row r="548" spans="1:33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</row>
    <row r="549" spans="1:33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</row>
    <row r="550" spans="1:33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</row>
    <row r="551" spans="1:33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</row>
    <row r="552" spans="1:33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</row>
    <row r="553" spans="1:33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</row>
    <row r="554" spans="1:33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</row>
    <row r="555" spans="1:33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</row>
    <row r="556" spans="1:33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</row>
    <row r="557" spans="1:33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</row>
    <row r="558" spans="1:33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</row>
    <row r="559" spans="1:33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</row>
    <row r="560" spans="1:33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</row>
    <row r="561" spans="1:33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</row>
    <row r="562" spans="1:33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</row>
    <row r="563" spans="1:33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</row>
    <row r="564" spans="1:33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</row>
    <row r="565" spans="1:33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</row>
    <row r="566" spans="1:33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</row>
    <row r="567" spans="1:33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</row>
    <row r="568" spans="1:33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</row>
    <row r="569" spans="1:33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</row>
    <row r="570" spans="1:33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</row>
    <row r="571" spans="1:33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</row>
    <row r="572" spans="1:33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</row>
    <row r="573" spans="1:33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</row>
    <row r="574" spans="1:33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</row>
    <row r="575" spans="1:33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</row>
    <row r="576" spans="1:33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</row>
    <row r="577" spans="1:33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</row>
    <row r="578" spans="1:33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</row>
    <row r="579" spans="1:33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</row>
    <row r="580" spans="1:33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</row>
    <row r="581" spans="1:33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</row>
    <row r="582" spans="1:33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</row>
    <row r="583" spans="1:33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</row>
    <row r="584" spans="1:33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</row>
    <row r="585" spans="1:33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</row>
    <row r="586" spans="1:33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</row>
    <row r="587" spans="1:33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</row>
    <row r="588" spans="1:33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</row>
    <row r="589" spans="1:33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</row>
    <row r="590" spans="1:33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</row>
    <row r="591" spans="1:33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</row>
    <row r="592" spans="1:33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</row>
    <row r="593" spans="1:33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</row>
    <row r="594" spans="1:33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</row>
    <row r="595" spans="1:33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</row>
    <row r="596" spans="1:33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</row>
    <row r="597" spans="1:33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</row>
    <row r="598" spans="1:33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</row>
    <row r="599" spans="1:33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</row>
    <row r="600" spans="1:33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</row>
    <row r="601" spans="1:33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</row>
    <row r="602" spans="1:33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</row>
    <row r="603" spans="1:33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</row>
    <row r="604" spans="1:33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</row>
    <row r="605" spans="1:33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</row>
    <row r="606" spans="1:33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</row>
    <row r="607" spans="1:33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</row>
    <row r="608" spans="1:33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</row>
    <row r="609" spans="1:33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</row>
    <row r="610" spans="1:33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</row>
    <row r="611" spans="1:33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</row>
    <row r="612" spans="1:33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</row>
    <row r="613" spans="1:33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</row>
    <row r="614" spans="1:33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</row>
    <row r="615" spans="1:33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</row>
    <row r="616" spans="1:33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</row>
    <row r="617" spans="1:33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</row>
    <row r="618" spans="1:33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</row>
    <row r="619" spans="1:33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</row>
    <row r="620" spans="1:33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</row>
    <row r="621" spans="1:33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</row>
    <row r="622" spans="1:33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</row>
    <row r="623" spans="1:33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</row>
    <row r="624" spans="1:33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</row>
    <row r="625" spans="1:33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</row>
    <row r="626" spans="1:33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</row>
    <row r="627" spans="1:33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</row>
    <row r="628" spans="1:33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</row>
    <row r="629" spans="1:33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</row>
    <row r="630" spans="1:33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</row>
    <row r="631" spans="1:33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</row>
    <row r="632" spans="1:33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</row>
    <row r="633" spans="1:33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</row>
    <row r="634" spans="1:33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</row>
    <row r="635" spans="1:33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</row>
    <row r="636" spans="1:33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</row>
    <row r="637" spans="1:33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</row>
    <row r="638" spans="1:33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</row>
    <row r="639" spans="1:33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</row>
    <row r="640" spans="1:33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</row>
    <row r="641" spans="1:33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</row>
    <row r="642" spans="1:33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</row>
    <row r="643" spans="1:33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</row>
    <row r="644" spans="1:33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</row>
    <row r="645" spans="1:33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</row>
    <row r="646" spans="1:33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</row>
    <row r="647" spans="1:33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</row>
    <row r="648" spans="1:33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</row>
    <row r="649" spans="1:33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</row>
    <row r="650" spans="1:33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</row>
    <row r="651" spans="1:33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</row>
    <row r="652" spans="1:33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</row>
    <row r="653" spans="1:33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</row>
    <row r="654" spans="1:33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</row>
    <row r="655" spans="1:33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</row>
    <row r="656" spans="1:33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</row>
    <row r="657" spans="1:33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</row>
    <row r="658" spans="1:33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</row>
    <row r="659" spans="1:33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</row>
    <row r="660" spans="1:33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</row>
    <row r="661" spans="1:33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</row>
    <row r="662" spans="1:33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</row>
    <row r="663" spans="1:33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</row>
    <row r="664" spans="1:33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</row>
    <row r="665" spans="1:33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</row>
    <row r="666" spans="1:33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</row>
    <row r="667" spans="1:33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</row>
    <row r="668" spans="1:33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</row>
    <row r="669" spans="1:33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</row>
    <row r="670" spans="1:33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</row>
    <row r="671" spans="1:33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</row>
    <row r="672" spans="1:33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</row>
    <row r="673" spans="1:33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</row>
    <row r="674" spans="1:33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</row>
    <row r="675" spans="1:33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</row>
    <row r="676" spans="1:33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</row>
    <row r="677" spans="1:33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</row>
    <row r="678" spans="1:33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</row>
    <row r="679" spans="1:33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</row>
    <row r="680" spans="1:33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</row>
    <row r="681" spans="1:33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</row>
    <row r="682" spans="1:33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</row>
    <row r="683" spans="1:33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</row>
    <row r="684" spans="1:33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</row>
    <row r="685" spans="1:33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</row>
    <row r="686" spans="1:33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</row>
    <row r="687" spans="1:33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</row>
    <row r="688" spans="1:33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</row>
    <row r="689" spans="1:33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</row>
    <row r="690" spans="1:33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</row>
    <row r="691" spans="1:33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</row>
    <row r="692" spans="1:33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</row>
    <row r="693" spans="1:33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</row>
    <row r="694" spans="1:33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</row>
    <row r="695" spans="1:33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</row>
    <row r="696" spans="1:33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</row>
    <row r="697" spans="1:33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</row>
    <row r="698" spans="1:33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</row>
    <row r="699" spans="1:33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</row>
    <row r="700" spans="1:33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</row>
    <row r="701" spans="1:33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</row>
    <row r="702" spans="1:33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</row>
    <row r="703" spans="1:33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</row>
    <row r="704" spans="1:33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</row>
    <row r="705" spans="1:33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</row>
    <row r="706" spans="1:33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</row>
    <row r="707" spans="1:33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</row>
    <row r="708" spans="1:33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</row>
    <row r="709" spans="1:33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</row>
    <row r="710" spans="1:33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</row>
    <row r="711" spans="1:33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</row>
    <row r="712" spans="1:33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</row>
    <row r="713" spans="1:33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</row>
    <row r="714" spans="1:33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</row>
    <row r="715" spans="1:33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</row>
    <row r="716" spans="1:33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</row>
    <row r="717" spans="1:33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</row>
    <row r="718" spans="1:33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</row>
    <row r="719" spans="1:33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</row>
    <row r="720" spans="1:33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</row>
    <row r="721" spans="1:33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</row>
    <row r="722" spans="1:33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</row>
    <row r="723" spans="1:33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</row>
    <row r="724" spans="1:33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</row>
    <row r="725" spans="1:33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</row>
    <row r="726" spans="1:33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</row>
    <row r="727" spans="1:33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</row>
    <row r="728" spans="1:33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</row>
    <row r="729" spans="1:33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</row>
    <row r="730" spans="1:33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</row>
    <row r="731" spans="1:33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</row>
    <row r="732" spans="1:33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</row>
    <row r="733" spans="1:33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</row>
    <row r="734" spans="1:33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</row>
    <row r="735" spans="1:33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</row>
    <row r="736" spans="1:33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</row>
    <row r="737" spans="1:33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</row>
    <row r="738" spans="1:33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</row>
    <row r="739" spans="1:33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</row>
    <row r="740" spans="1:33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</row>
    <row r="741" spans="1:33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</row>
    <row r="742" spans="1:33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</row>
    <row r="743" spans="1:33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</row>
    <row r="744" spans="1:33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</row>
    <row r="745" spans="1:33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</row>
    <row r="746" spans="1:33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</row>
    <row r="747" spans="1:33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</row>
    <row r="748" spans="1:33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</row>
    <row r="749" spans="1:33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</row>
    <row r="750" spans="1:33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</row>
    <row r="751" spans="1:33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</row>
    <row r="752" spans="1:33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</row>
    <row r="753" spans="1:33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</row>
    <row r="754" spans="1:33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</row>
    <row r="755" spans="1:33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</row>
    <row r="756" spans="1:33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</row>
    <row r="757" spans="1:33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</row>
    <row r="758" spans="1:33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</row>
    <row r="759" spans="1:33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</row>
    <row r="760" spans="1:33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</row>
    <row r="761" spans="1:33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</row>
    <row r="762" spans="1:33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</row>
    <row r="763" spans="1:33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</row>
    <row r="764" spans="1:33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</row>
    <row r="765" spans="1:33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</row>
    <row r="766" spans="1:33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</row>
    <row r="767" spans="1:33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</row>
    <row r="768" spans="1:33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</row>
    <row r="769" spans="1:33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</row>
    <row r="770" spans="1:33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</row>
    <row r="771" spans="1:33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</row>
    <row r="772" spans="1:33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</row>
    <row r="773" spans="1:33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</row>
    <row r="774" spans="1:33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</row>
    <row r="775" spans="1:33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</row>
    <row r="776" spans="1:33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</row>
    <row r="777" spans="1:33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</row>
    <row r="778" spans="1:33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</row>
    <row r="779" spans="1:33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</row>
    <row r="780" spans="1:33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</row>
    <row r="781" spans="1:33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</row>
    <row r="782" spans="1:33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</row>
    <row r="783" spans="1:33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</row>
    <row r="784" spans="1:33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</row>
    <row r="785" spans="1:33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</row>
    <row r="786" spans="1:33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</row>
    <row r="787" spans="1:33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</row>
    <row r="788" spans="1:33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</row>
    <row r="789" spans="1:33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</row>
    <row r="790" spans="1:33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</row>
    <row r="791" spans="1:33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</row>
    <row r="792" spans="1:33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</row>
    <row r="793" spans="1:33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</row>
    <row r="794" spans="1:33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</row>
    <row r="795" spans="1:33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</row>
    <row r="796" spans="1:33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</row>
    <row r="797" spans="1:33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</row>
    <row r="798" spans="1:33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</row>
    <row r="799" spans="1:33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</row>
    <row r="800" spans="1:33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</row>
    <row r="801" spans="1:33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</row>
    <row r="802" spans="1:33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</row>
    <row r="803" spans="1:33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</row>
    <row r="804" spans="1:33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</row>
    <row r="805" spans="1:33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</row>
    <row r="806" spans="1:33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</row>
    <row r="807" spans="1:33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</row>
    <row r="808" spans="1:33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</row>
    <row r="809" spans="1:33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</row>
    <row r="810" spans="1:33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</row>
    <row r="811" spans="1:33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</row>
    <row r="812" spans="1:33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</row>
    <row r="813" spans="1:33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</row>
    <row r="814" spans="1:33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</row>
    <row r="815" spans="1:33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</row>
    <row r="816" spans="1:33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</row>
    <row r="817" spans="1:33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</row>
    <row r="818" spans="1:33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</row>
    <row r="819" spans="1:33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</row>
    <row r="820" spans="1:33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</row>
    <row r="821" spans="1:33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</row>
    <row r="822" spans="1:33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</row>
    <row r="823" spans="1:33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</row>
    <row r="824" spans="1:33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</row>
    <row r="825" spans="1:33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</row>
    <row r="826" spans="1:33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</row>
    <row r="827" spans="1:33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</row>
    <row r="828" spans="1:33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</row>
    <row r="829" spans="1:33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</row>
    <row r="830" spans="1:33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</row>
    <row r="831" spans="1:33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</row>
    <row r="832" spans="1:33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</row>
    <row r="833" spans="1:33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</row>
    <row r="834" spans="1:33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</row>
    <row r="835" spans="1:33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</row>
    <row r="836" spans="1:33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</row>
    <row r="837" spans="1:33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</row>
    <row r="838" spans="1:33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</row>
    <row r="839" spans="1:33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</row>
    <row r="840" spans="1:33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</row>
    <row r="841" spans="1:33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</row>
    <row r="842" spans="1:33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</row>
    <row r="843" spans="1:33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</row>
    <row r="844" spans="1:33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</row>
    <row r="845" spans="1:33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</row>
    <row r="846" spans="1:33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</row>
    <row r="847" spans="1:33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</row>
    <row r="848" spans="1:33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</row>
    <row r="849" spans="1:33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</row>
    <row r="850" spans="1:33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</row>
    <row r="851" spans="1:33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</row>
    <row r="852" spans="1:33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</row>
    <row r="853" spans="1:33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</row>
    <row r="854" spans="1:33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</row>
    <row r="855" spans="1:33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</row>
    <row r="856" spans="1:33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</row>
    <row r="857" spans="1:33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</row>
    <row r="858" spans="1:33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</row>
    <row r="859" spans="1:33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</row>
    <row r="860" spans="1:33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</row>
    <row r="861" spans="1:33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</row>
    <row r="862" spans="1:33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</row>
    <row r="863" spans="1:33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</row>
    <row r="864" spans="1:33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</row>
    <row r="865" spans="1:33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</row>
    <row r="866" spans="1:33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</row>
    <row r="867" spans="1:33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</row>
    <row r="868" spans="1:33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</row>
    <row r="869" spans="1:33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</row>
    <row r="870" spans="1:33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</row>
    <row r="871" spans="1:33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</row>
    <row r="872" spans="1:33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</row>
    <row r="873" spans="1:33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</row>
    <row r="874" spans="1:33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</row>
    <row r="875" spans="1:33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</row>
    <row r="876" spans="1:33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</row>
    <row r="877" spans="1:33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</row>
    <row r="878" spans="1:33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</row>
    <row r="879" spans="1:33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</row>
    <row r="880" spans="1:33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</row>
    <row r="881" spans="1:33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</row>
    <row r="882" spans="1:33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</row>
    <row r="883" spans="1:33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</row>
    <row r="884" spans="1:33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</row>
    <row r="885" spans="1:33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</row>
    <row r="886" spans="1:33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</row>
    <row r="887" spans="1:33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</row>
    <row r="888" spans="1:33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</row>
    <row r="889" spans="1:33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</row>
    <row r="890" spans="1:33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</row>
    <row r="891" spans="1:33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</row>
    <row r="892" spans="1:33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</row>
    <row r="893" spans="1:33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</row>
    <row r="894" spans="1:33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</row>
    <row r="895" spans="1:33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</row>
    <row r="896" spans="1:33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</row>
    <row r="897" spans="1:33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</row>
    <row r="898" spans="1:33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</row>
    <row r="899" spans="1:33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</row>
    <row r="900" spans="1:33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</row>
    <row r="901" spans="1:33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</row>
    <row r="902" spans="1:33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</row>
    <row r="903" spans="1:33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</row>
    <row r="904" spans="1:33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</row>
    <row r="905" spans="1:33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</row>
    <row r="906" spans="1:33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</row>
    <row r="907" spans="1:33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</row>
    <row r="908" spans="1:33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</row>
    <row r="909" spans="1:33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</row>
    <row r="910" spans="1:33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</row>
    <row r="911" spans="1:33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</row>
    <row r="912" spans="1:33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</row>
    <row r="913" spans="1:33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</row>
    <row r="914" spans="1:33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</row>
    <row r="915" spans="1:33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</row>
    <row r="916" spans="1:33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</row>
    <row r="917" spans="1:33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</row>
    <row r="918" spans="1:33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</row>
    <row r="919" spans="1:33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</row>
    <row r="920" spans="1:33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</row>
    <row r="921" spans="1:33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</row>
    <row r="922" spans="1:33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</row>
    <row r="923" spans="1:33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</row>
    <row r="924" spans="1:33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</row>
    <row r="925" spans="1:33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</row>
    <row r="926" spans="1:33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</row>
    <row r="927" spans="1:33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</row>
    <row r="928" spans="1:33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</row>
    <row r="929" spans="1:33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</row>
    <row r="930" spans="1:33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</row>
    <row r="931" spans="1:33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</row>
    <row r="932" spans="1:33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</row>
    <row r="933" spans="1:33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</row>
    <row r="934" spans="1:33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</row>
    <row r="935" spans="1:33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</row>
    <row r="936" spans="1:33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</row>
    <row r="937" spans="1:33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</row>
    <row r="938" spans="1:33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</row>
    <row r="939" spans="1:33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</row>
    <row r="940" spans="1:33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</row>
    <row r="941" spans="1:33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</row>
    <row r="942" spans="1:33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</row>
    <row r="943" spans="1:33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</row>
    <row r="944" spans="1:33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</row>
    <row r="945" spans="1:33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</row>
    <row r="946" spans="1:33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</row>
    <row r="947" spans="1:33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</row>
    <row r="948" spans="1:33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</row>
    <row r="949" spans="1:33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</row>
    <row r="950" spans="1:33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</row>
    <row r="951" spans="1:33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</row>
    <row r="952" spans="1:33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</row>
    <row r="953" spans="1:33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</row>
    <row r="954" spans="1:33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</row>
    <row r="955" spans="1:33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</row>
    <row r="956" spans="1:33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</row>
    <row r="957" spans="1:33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</row>
    <row r="958" spans="1:33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</row>
    <row r="959" spans="1:33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</row>
    <row r="960" spans="1:33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</row>
    <row r="961" spans="1:33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</row>
    <row r="962" spans="1:33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</row>
    <row r="963" spans="1:33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</row>
    <row r="964" spans="1:33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</row>
    <row r="965" spans="1:33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</row>
    <row r="966" spans="1:33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</row>
    <row r="967" spans="1:33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</row>
    <row r="968" spans="1:33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</row>
    <row r="969" spans="1:33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</row>
    <row r="970" spans="1:33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</row>
    <row r="971" spans="1:33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</row>
    <row r="972" spans="1:33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</row>
    <row r="973" spans="1:33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</row>
    <row r="974" spans="1:33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</row>
    <row r="975" spans="1:33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</row>
    <row r="976" spans="1:33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</row>
    <row r="977" spans="1:33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</row>
    <row r="978" spans="1:33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</row>
    <row r="979" spans="1:33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</row>
    <row r="980" spans="1:33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</row>
    <row r="981" spans="1:33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</row>
    <row r="982" spans="1:33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</row>
    <row r="983" spans="1:33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</row>
    <row r="984" spans="1:33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</row>
    <row r="985" spans="1:33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</row>
    <row r="986" spans="1:33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</row>
    <row r="987" spans="1:33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</row>
    <row r="988" spans="1:33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</row>
    <row r="989" spans="1:33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</row>
    <row r="990" spans="1:33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</row>
    <row r="991" spans="1:33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</row>
    <row r="992" spans="1:33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</row>
    <row r="993" spans="1:33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</row>
    <row r="994" spans="1:33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</row>
    <row r="995" spans="1:33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</row>
    <row r="996" spans="1:33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</row>
    <row r="997" spans="1:33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</row>
    <row r="998" spans="1:33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</row>
    <row r="999" spans="1:33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</row>
    <row r="1000" spans="1:33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</row>
  </sheetData>
  <mergeCells count="25">
    <mergeCell ref="X9:Y9"/>
    <mergeCell ref="Z9:AA9"/>
    <mergeCell ref="AB9:AC9"/>
    <mergeCell ref="AD9:AE9"/>
    <mergeCell ref="AF9:AG9"/>
    <mergeCell ref="P8:U8"/>
    <mergeCell ref="V8:AA8"/>
    <mergeCell ref="AB8:AG8"/>
    <mergeCell ref="J9:K9"/>
    <mergeCell ref="L9:M9"/>
    <mergeCell ref="N9:O9"/>
    <mergeCell ref="P9:Q9"/>
    <mergeCell ref="R9:S9"/>
    <mergeCell ref="T9:U9"/>
    <mergeCell ref="V9:W9"/>
    <mergeCell ref="A3:AG3"/>
    <mergeCell ref="A7:A10"/>
    <mergeCell ref="B7:B10"/>
    <mergeCell ref="C7:C10"/>
    <mergeCell ref="D7:D10"/>
    <mergeCell ref="E7:E10"/>
    <mergeCell ref="F7:F10"/>
    <mergeCell ref="G7:I9"/>
    <mergeCell ref="J7:AG7"/>
    <mergeCell ref="J8:O8"/>
  </mergeCells>
  <printOptions horizontalCentered="1"/>
  <pageMargins left="0.19685039370078741" right="0.19685039370078741" top="0.39370078740157483" bottom="0.39370078740157483" header="0" footer="0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AAD1-1F0E-4CE6-9EAD-F8D74F32E5D0}">
  <sheetPr>
    <tabColor rgb="FFC00000"/>
    <pageSetUpPr fitToPage="1"/>
  </sheetPr>
  <dimension ref="A1:AC1000"/>
  <sheetViews>
    <sheetView view="pageBreakPreview" zoomScale="70" zoomScaleNormal="70" zoomScaleSheetLayoutView="70" workbookViewId="0">
      <selection activeCell="R26" sqref="R26"/>
    </sheetView>
  </sheetViews>
  <sheetFormatPr defaultColWidth="14.42578125" defaultRowHeight="15" customHeight="1" x14ac:dyDescent="0.25"/>
  <cols>
    <col min="1" max="1" width="5.7109375" customWidth="1"/>
    <col min="2" max="2" width="23.7109375" bestFit="1" customWidth="1"/>
    <col min="3" max="6" width="21.7109375" customWidth="1"/>
    <col min="7" max="9" width="8.28515625" customWidth="1"/>
    <col min="10" max="10" width="13.5703125" customWidth="1"/>
    <col min="11" max="11" width="9.28515625" customWidth="1"/>
    <col min="12" max="12" width="10.7109375" customWidth="1"/>
    <col min="13" max="13" width="9.28515625" customWidth="1"/>
    <col min="14" max="14" width="13.28515625" customWidth="1"/>
    <col min="15" max="15" width="9.28515625" customWidth="1"/>
    <col min="16" max="16" width="12.7109375" customWidth="1"/>
    <col min="17" max="17" width="9.28515625" customWidth="1"/>
    <col min="18" max="18" width="12.42578125" customWidth="1"/>
    <col min="19" max="19" width="9.28515625" customWidth="1"/>
    <col min="20" max="20" width="13.5703125" customWidth="1"/>
    <col min="21" max="21" width="9.28515625" customWidth="1"/>
    <col min="22" max="22" width="10.7109375" customWidth="1"/>
    <col min="23" max="23" width="9.28515625" customWidth="1"/>
    <col min="24" max="24" width="13.28515625" customWidth="1"/>
    <col min="25" max="25" width="9.28515625" customWidth="1"/>
    <col min="26" max="26" width="12.42578125" customWidth="1"/>
    <col min="27" max="27" width="9.28515625" customWidth="1"/>
    <col min="28" max="29" width="14.28515625" customWidth="1"/>
  </cols>
  <sheetData>
    <row r="1" spans="1:29" ht="15.75" x14ac:dyDescent="0.25">
      <c r="A1" s="1" t="s">
        <v>70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8"/>
      <c r="AC1" s="8"/>
    </row>
    <row r="2" spans="1:2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8"/>
      <c r="AC2" s="8"/>
    </row>
    <row r="3" spans="1:29" ht="15.75" x14ac:dyDescent="0.25">
      <c r="A3" s="3" t="s">
        <v>71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"/>
      <c r="AC3" s="8"/>
    </row>
    <row r="4" spans="1:29" ht="15.75" x14ac:dyDescent="0.25">
      <c r="A4" s="5"/>
      <c r="B4" s="5"/>
      <c r="C4" s="5"/>
      <c r="D4" s="5"/>
      <c r="E4" s="8"/>
      <c r="F4" s="8"/>
      <c r="G4" s="8"/>
      <c r="H4" s="5"/>
      <c r="I4" s="5"/>
      <c r="J4" s="5"/>
      <c r="K4" s="5"/>
      <c r="L4" s="6" t="s">
        <v>2</v>
      </c>
      <c r="M4" s="7" t="str">
        <f>'[1]1'!$F$5</f>
        <v>REJANG LEBONG</v>
      </c>
      <c r="N4" s="7"/>
      <c r="O4" s="5"/>
      <c r="P4" s="5"/>
      <c r="Q4" s="5"/>
      <c r="R4" s="5"/>
      <c r="S4" s="5"/>
      <c r="T4" s="5"/>
      <c r="U4" s="5"/>
      <c r="V4" s="8"/>
      <c r="W4" s="8"/>
      <c r="X4" s="9"/>
      <c r="Y4" s="9"/>
      <c r="Z4" s="9"/>
      <c r="AA4" s="9"/>
      <c r="AB4" s="8"/>
      <c r="AC4" s="8"/>
    </row>
    <row r="5" spans="1:29" ht="15.75" x14ac:dyDescent="0.25">
      <c r="A5" s="5"/>
      <c r="B5" s="5"/>
      <c r="C5" s="5"/>
      <c r="D5" s="5"/>
      <c r="E5" s="8"/>
      <c r="F5" s="8"/>
      <c r="G5" s="8"/>
      <c r="H5" s="5"/>
      <c r="I5" s="5"/>
      <c r="J5" s="5"/>
      <c r="K5" s="5"/>
      <c r="L5" s="6" t="s">
        <v>3</v>
      </c>
      <c r="M5" s="7">
        <f>'[1]1'!$F$6</f>
        <v>2025</v>
      </c>
      <c r="N5" s="7"/>
      <c r="O5" s="5"/>
      <c r="P5" s="5"/>
      <c r="Q5" s="5"/>
      <c r="R5" s="5"/>
      <c r="S5" s="5"/>
      <c r="T5" s="5"/>
      <c r="U5" s="5"/>
      <c r="V5" s="8"/>
      <c r="W5" s="8"/>
      <c r="X5" s="9"/>
      <c r="Y5" s="9"/>
      <c r="Z5" s="9"/>
      <c r="AA5" s="9"/>
      <c r="AB5" s="8"/>
      <c r="AC5" s="8"/>
    </row>
    <row r="6" spans="1:29" ht="16.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8"/>
      <c r="AC6" s="8"/>
    </row>
    <row r="7" spans="1:29" ht="19.5" customHeight="1" x14ac:dyDescent="0.25">
      <c r="A7" s="8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2" t="s">
        <v>11</v>
      </c>
      <c r="H7" s="13"/>
      <c r="I7" s="14"/>
      <c r="J7" s="16" t="s">
        <v>12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81"/>
      <c r="AB7" s="8"/>
      <c r="AC7" s="8"/>
    </row>
    <row r="8" spans="1:29" ht="19.5" customHeight="1" x14ac:dyDescent="0.25">
      <c r="A8" s="82"/>
      <c r="B8" s="20"/>
      <c r="C8" s="19"/>
      <c r="D8" s="20"/>
      <c r="E8" s="19"/>
      <c r="F8" s="21"/>
      <c r="G8" s="22"/>
      <c r="H8" s="4"/>
      <c r="I8" s="23"/>
      <c r="J8" s="24" t="s">
        <v>72</v>
      </c>
      <c r="K8" s="25"/>
      <c r="L8" s="25"/>
      <c r="M8" s="25"/>
      <c r="N8" s="25"/>
      <c r="O8" s="26"/>
      <c r="P8" s="24" t="s">
        <v>73</v>
      </c>
      <c r="Q8" s="25"/>
      <c r="R8" s="25"/>
      <c r="S8" s="25"/>
      <c r="T8" s="25"/>
      <c r="U8" s="26"/>
      <c r="V8" s="24" t="s">
        <v>74</v>
      </c>
      <c r="W8" s="25"/>
      <c r="X8" s="25"/>
      <c r="Y8" s="25"/>
      <c r="Z8" s="25"/>
      <c r="AA8" s="83"/>
      <c r="AB8" s="8"/>
      <c r="AC8" s="8"/>
    </row>
    <row r="9" spans="1:29" ht="19.5" customHeight="1" x14ac:dyDescent="0.25">
      <c r="A9" s="82"/>
      <c r="B9" s="20"/>
      <c r="C9" s="19"/>
      <c r="D9" s="20"/>
      <c r="E9" s="19"/>
      <c r="F9" s="21"/>
      <c r="G9" s="27"/>
      <c r="H9" s="28"/>
      <c r="I9" s="29"/>
      <c r="J9" s="24" t="s">
        <v>18</v>
      </c>
      <c r="K9" s="25"/>
      <c r="L9" s="24" t="s">
        <v>19</v>
      </c>
      <c r="M9" s="25"/>
      <c r="N9" s="24" t="s">
        <v>20</v>
      </c>
      <c r="O9" s="25"/>
      <c r="P9" s="24" t="s">
        <v>18</v>
      </c>
      <c r="Q9" s="25"/>
      <c r="R9" s="24" t="s">
        <v>19</v>
      </c>
      <c r="S9" s="26"/>
      <c r="T9" s="24" t="s">
        <v>20</v>
      </c>
      <c r="U9" s="25"/>
      <c r="V9" s="24" t="s">
        <v>18</v>
      </c>
      <c r="W9" s="25"/>
      <c r="X9" s="24" t="s">
        <v>19</v>
      </c>
      <c r="Y9" s="26"/>
      <c r="Z9" s="24" t="s">
        <v>20</v>
      </c>
      <c r="AA9" s="83"/>
      <c r="AB9" s="8"/>
      <c r="AC9" s="8"/>
    </row>
    <row r="10" spans="1:29" ht="19.5" customHeight="1" x14ac:dyDescent="0.25">
      <c r="A10" s="84"/>
      <c r="B10" s="31"/>
      <c r="C10" s="30"/>
      <c r="D10" s="31"/>
      <c r="E10" s="30"/>
      <c r="F10" s="32"/>
      <c r="G10" s="33" t="s">
        <v>18</v>
      </c>
      <c r="H10" s="33" t="s">
        <v>19</v>
      </c>
      <c r="I10" s="33" t="s">
        <v>21</v>
      </c>
      <c r="J10" s="33" t="s">
        <v>22</v>
      </c>
      <c r="K10" s="33" t="s">
        <v>23</v>
      </c>
      <c r="L10" s="33" t="s">
        <v>22</v>
      </c>
      <c r="M10" s="33" t="s">
        <v>23</v>
      </c>
      <c r="N10" s="33" t="s">
        <v>22</v>
      </c>
      <c r="O10" s="33" t="s">
        <v>23</v>
      </c>
      <c r="P10" s="33" t="s">
        <v>22</v>
      </c>
      <c r="Q10" s="33" t="s">
        <v>23</v>
      </c>
      <c r="R10" s="33" t="s">
        <v>22</v>
      </c>
      <c r="S10" s="34" t="s">
        <v>23</v>
      </c>
      <c r="T10" s="33" t="s">
        <v>22</v>
      </c>
      <c r="U10" s="33" t="s">
        <v>23</v>
      </c>
      <c r="V10" s="33" t="s">
        <v>22</v>
      </c>
      <c r="W10" s="33" t="s">
        <v>23</v>
      </c>
      <c r="X10" s="33" t="s">
        <v>22</v>
      </c>
      <c r="Y10" s="34" t="s">
        <v>23</v>
      </c>
      <c r="Z10" s="33" t="s">
        <v>22</v>
      </c>
      <c r="AA10" s="85" t="s">
        <v>23</v>
      </c>
      <c r="AB10" s="8"/>
      <c r="AC10" s="8"/>
    </row>
    <row r="11" spans="1:29" ht="19.5" customHeight="1" x14ac:dyDescent="0.25">
      <c r="A11" s="86">
        <v>1</v>
      </c>
      <c r="B11" s="36">
        <v>2</v>
      </c>
      <c r="C11" s="35">
        <v>3</v>
      </c>
      <c r="D11" s="35">
        <v>4</v>
      </c>
      <c r="E11" s="35">
        <v>5</v>
      </c>
      <c r="F11" s="35">
        <v>6</v>
      </c>
      <c r="G11" s="86">
        <v>7</v>
      </c>
      <c r="H11" s="36">
        <v>8</v>
      </c>
      <c r="I11" s="35">
        <v>9</v>
      </c>
      <c r="J11" s="35">
        <v>10</v>
      </c>
      <c r="K11" s="35">
        <v>11</v>
      </c>
      <c r="L11" s="35">
        <v>12</v>
      </c>
      <c r="M11" s="86">
        <v>13</v>
      </c>
      <c r="N11" s="36">
        <v>14</v>
      </c>
      <c r="O11" s="35">
        <v>15</v>
      </c>
      <c r="P11" s="35">
        <v>16</v>
      </c>
      <c r="Q11" s="35">
        <v>17</v>
      </c>
      <c r="R11" s="35">
        <v>18</v>
      </c>
      <c r="S11" s="86">
        <v>19</v>
      </c>
      <c r="T11" s="36">
        <v>20</v>
      </c>
      <c r="U11" s="35">
        <v>21</v>
      </c>
      <c r="V11" s="35">
        <v>16</v>
      </c>
      <c r="W11" s="35">
        <v>17</v>
      </c>
      <c r="X11" s="35">
        <v>18</v>
      </c>
      <c r="Y11" s="86">
        <v>19</v>
      </c>
      <c r="Z11" s="36">
        <v>20</v>
      </c>
      <c r="AA11" s="35">
        <v>21</v>
      </c>
      <c r="AB11" s="8"/>
      <c r="AC11" s="8"/>
    </row>
    <row r="12" spans="1:29" ht="19.5" customHeight="1" x14ac:dyDescent="0.25">
      <c r="A12" s="87">
        <v>1</v>
      </c>
      <c r="B12" s="38">
        <v>170209</v>
      </c>
      <c r="C12" s="39" t="str">
        <f>'[1]11'!B9</f>
        <v>Curup</v>
      </c>
      <c r="D12" s="40">
        <v>17020200009</v>
      </c>
      <c r="E12" s="41" t="s">
        <v>24</v>
      </c>
      <c r="F12" s="41">
        <v>1</v>
      </c>
      <c r="G12" s="77">
        <f>'41'!J12</f>
        <v>327.89959999999996</v>
      </c>
      <c r="H12" s="77">
        <f>'41'!K12</f>
        <v>319.10040000000004</v>
      </c>
      <c r="I12" s="43">
        <f t="shared" ref="I12:I32" si="0">SUM(G12:H12)</f>
        <v>647</v>
      </c>
      <c r="J12" s="43">
        <v>305</v>
      </c>
      <c r="K12" s="44">
        <f t="shared" ref="K12:K32" si="1">J12/G12*100</f>
        <v>93.016276933549179</v>
      </c>
      <c r="L12" s="43">
        <v>300</v>
      </c>
      <c r="M12" s="44">
        <f t="shared" ref="M12:M32" si="2">L12/H12*100</f>
        <v>94.014297694393349</v>
      </c>
      <c r="N12" s="43">
        <f t="shared" ref="N12:N32" si="3">SUM(J12,L12)</f>
        <v>605</v>
      </c>
      <c r="O12" s="44">
        <f t="shared" ref="O12:O32" si="4">N12/I12*100</f>
        <v>93.508500772797532</v>
      </c>
      <c r="P12" s="45">
        <v>253</v>
      </c>
      <c r="Q12" s="44">
        <f t="shared" ref="Q12:Q32" si="5">P12/G12*100</f>
        <v>77.157764144878499</v>
      </c>
      <c r="R12" s="45">
        <v>245</v>
      </c>
      <c r="S12" s="44">
        <f t="shared" ref="S12:S32" si="6">R12/H12*100</f>
        <v>76.7783431170879</v>
      </c>
      <c r="T12" s="45">
        <f t="shared" ref="T12:T32" si="7">SUM(P12,R12)</f>
        <v>498</v>
      </c>
      <c r="U12" s="44">
        <f t="shared" ref="U12:U32" si="8">T12/I12*100</f>
        <v>76.970633693972175</v>
      </c>
      <c r="V12" s="43">
        <v>0</v>
      </c>
      <c r="W12" s="44">
        <f t="shared" ref="W12:W32" si="9">V12/G12*100</f>
        <v>0</v>
      </c>
      <c r="X12" s="43">
        <v>0</v>
      </c>
      <c r="Y12" s="46">
        <f t="shared" ref="Y12:Y32" si="10">X12/H12*100</f>
        <v>0</v>
      </c>
      <c r="Z12" s="43">
        <f t="shared" ref="Z12:Z32" si="11">SUM(V12,X12)</f>
        <v>0</v>
      </c>
      <c r="AA12" s="88">
        <f t="shared" ref="AA12:AA32" si="12">Z12/I12*100</f>
        <v>0</v>
      </c>
      <c r="AB12" s="8"/>
      <c r="AC12" s="8"/>
    </row>
    <row r="13" spans="1:29" ht="19.5" customHeight="1" x14ac:dyDescent="0.25">
      <c r="A13" s="89">
        <v>2</v>
      </c>
      <c r="B13" s="38">
        <v>170219</v>
      </c>
      <c r="C13" s="39" t="str">
        <f>'[1]11'!B10</f>
        <v>Curup Tengah</v>
      </c>
      <c r="D13" s="48">
        <v>17020200017</v>
      </c>
      <c r="E13" s="41" t="s">
        <v>25</v>
      </c>
      <c r="F13" s="41">
        <v>1</v>
      </c>
      <c r="G13" s="77">
        <f>'41'!J13</f>
        <v>330.43360000000001</v>
      </c>
      <c r="H13" s="77">
        <f>'41'!K13</f>
        <v>321.56639999999999</v>
      </c>
      <c r="I13" s="43">
        <f t="shared" si="0"/>
        <v>652</v>
      </c>
      <c r="J13" s="43">
        <v>163</v>
      </c>
      <c r="K13" s="44">
        <f t="shared" si="1"/>
        <v>49.329123914759272</v>
      </c>
      <c r="L13" s="43">
        <v>151</v>
      </c>
      <c r="M13" s="44">
        <f t="shared" si="2"/>
        <v>46.957642340742069</v>
      </c>
      <c r="N13" s="43">
        <f t="shared" si="3"/>
        <v>314</v>
      </c>
      <c r="O13" s="44">
        <f t="shared" si="4"/>
        <v>48.159509202453989</v>
      </c>
      <c r="P13" s="45">
        <v>122</v>
      </c>
      <c r="Q13" s="44">
        <f t="shared" si="5"/>
        <v>36.921184770556017</v>
      </c>
      <c r="R13" s="45">
        <v>135</v>
      </c>
      <c r="S13" s="44">
        <f t="shared" si="6"/>
        <v>41.981998119206487</v>
      </c>
      <c r="T13" s="45">
        <f t="shared" si="7"/>
        <v>257</v>
      </c>
      <c r="U13" s="44">
        <f t="shared" si="8"/>
        <v>39.417177914110432</v>
      </c>
      <c r="V13" s="43">
        <v>0</v>
      </c>
      <c r="W13" s="44">
        <f t="shared" si="9"/>
        <v>0</v>
      </c>
      <c r="X13" s="43">
        <v>0</v>
      </c>
      <c r="Y13" s="46">
        <f t="shared" si="10"/>
        <v>0</v>
      </c>
      <c r="Z13" s="43">
        <f t="shared" si="11"/>
        <v>0</v>
      </c>
      <c r="AA13" s="88">
        <f t="shared" si="12"/>
        <v>0</v>
      </c>
      <c r="AB13" s="8"/>
      <c r="AC13" s="8"/>
    </row>
    <row r="14" spans="1:29" ht="19.5" customHeight="1" x14ac:dyDescent="0.25">
      <c r="A14" s="89">
        <v>3</v>
      </c>
      <c r="B14" s="38">
        <v>170219</v>
      </c>
      <c r="C14" s="39" t="str">
        <f>'[1]11'!B11</f>
        <v>Curup Tengah</v>
      </c>
      <c r="D14" s="48">
        <v>17020200019</v>
      </c>
      <c r="E14" s="41" t="s">
        <v>26</v>
      </c>
      <c r="F14" s="41">
        <v>1</v>
      </c>
      <c r="G14" s="77">
        <f>'41'!J14</f>
        <v>119.098</v>
      </c>
      <c r="H14" s="77">
        <f>'41'!K14</f>
        <v>115.902</v>
      </c>
      <c r="I14" s="43">
        <f t="shared" si="0"/>
        <v>235</v>
      </c>
      <c r="J14" s="43">
        <v>62</v>
      </c>
      <c r="K14" s="44">
        <f t="shared" si="1"/>
        <v>52.057969067490639</v>
      </c>
      <c r="L14" s="43">
        <v>58</v>
      </c>
      <c r="M14" s="44">
        <f t="shared" si="2"/>
        <v>50.042277096167453</v>
      </c>
      <c r="N14" s="43">
        <f t="shared" si="3"/>
        <v>120</v>
      </c>
      <c r="O14" s="44">
        <f t="shared" si="4"/>
        <v>51.063829787234042</v>
      </c>
      <c r="P14" s="45">
        <v>35</v>
      </c>
      <c r="Q14" s="44">
        <f t="shared" si="5"/>
        <v>29.387563183260845</v>
      </c>
      <c r="R14" s="45">
        <v>35</v>
      </c>
      <c r="S14" s="44">
        <f t="shared" si="6"/>
        <v>30.19792583389415</v>
      </c>
      <c r="T14" s="45">
        <f t="shared" si="7"/>
        <v>70</v>
      </c>
      <c r="U14" s="44">
        <f t="shared" si="8"/>
        <v>29.787234042553191</v>
      </c>
      <c r="V14" s="43">
        <v>0</v>
      </c>
      <c r="W14" s="44">
        <f t="shared" si="9"/>
        <v>0</v>
      </c>
      <c r="X14" s="43">
        <v>0</v>
      </c>
      <c r="Y14" s="46">
        <f t="shared" si="10"/>
        <v>0</v>
      </c>
      <c r="Z14" s="43">
        <f t="shared" si="11"/>
        <v>0</v>
      </c>
      <c r="AA14" s="88">
        <f t="shared" si="12"/>
        <v>0</v>
      </c>
      <c r="AB14" s="8"/>
      <c r="AC14" s="8"/>
    </row>
    <row r="15" spans="1:29" ht="19.5" customHeight="1" x14ac:dyDescent="0.25">
      <c r="A15" s="89">
        <v>4</v>
      </c>
      <c r="B15" s="38">
        <v>170217</v>
      </c>
      <c r="C15" s="39" t="str">
        <f>'[1]11'!B12</f>
        <v>Curup Timur</v>
      </c>
      <c r="D15" s="48">
        <v>17020200021</v>
      </c>
      <c r="E15" s="41" t="s">
        <v>27</v>
      </c>
      <c r="F15" s="41">
        <v>1</v>
      </c>
      <c r="G15" s="77">
        <f>'41'!J15</f>
        <v>95.785200000000003</v>
      </c>
      <c r="H15" s="77">
        <f>'41'!K15</f>
        <v>93.214799999999997</v>
      </c>
      <c r="I15" s="43">
        <f t="shared" si="0"/>
        <v>189</v>
      </c>
      <c r="J15" s="43">
        <v>49</v>
      </c>
      <c r="K15" s="44">
        <f t="shared" si="1"/>
        <v>51.156128504194797</v>
      </c>
      <c r="L15" s="43">
        <v>54</v>
      </c>
      <c r="M15" s="44">
        <f t="shared" si="2"/>
        <v>57.930714865021436</v>
      </c>
      <c r="N15" s="43">
        <f t="shared" si="3"/>
        <v>103</v>
      </c>
      <c r="O15" s="44">
        <f t="shared" si="4"/>
        <v>54.4973544973545</v>
      </c>
      <c r="P15" s="45">
        <v>41</v>
      </c>
      <c r="Q15" s="44">
        <f t="shared" si="5"/>
        <v>42.804107523918098</v>
      </c>
      <c r="R15" s="45">
        <v>42</v>
      </c>
      <c r="S15" s="44">
        <f t="shared" si="6"/>
        <v>45.057222672794452</v>
      </c>
      <c r="T15" s="45">
        <f t="shared" si="7"/>
        <v>83</v>
      </c>
      <c r="U15" s="44">
        <f t="shared" si="8"/>
        <v>43.915343915343911</v>
      </c>
      <c r="V15" s="43">
        <v>0</v>
      </c>
      <c r="W15" s="44">
        <f t="shared" si="9"/>
        <v>0</v>
      </c>
      <c r="X15" s="43">
        <v>0</v>
      </c>
      <c r="Y15" s="46">
        <f t="shared" si="10"/>
        <v>0</v>
      </c>
      <c r="Z15" s="43">
        <f t="shared" si="11"/>
        <v>0</v>
      </c>
      <c r="AA15" s="88">
        <f t="shared" si="12"/>
        <v>0</v>
      </c>
      <c r="AB15" s="8"/>
      <c r="AC15" s="8"/>
    </row>
    <row r="16" spans="1:29" ht="19.5" customHeight="1" x14ac:dyDescent="0.25">
      <c r="A16" s="89">
        <v>5</v>
      </c>
      <c r="B16" s="38">
        <v>170216</v>
      </c>
      <c r="C16" s="39" t="str">
        <f>'[1]11'!B14</f>
        <v>Curup Utara</v>
      </c>
      <c r="D16" s="48">
        <v>17020200020</v>
      </c>
      <c r="E16" s="41" t="s">
        <v>28</v>
      </c>
      <c r="F16" s="41">
        <v>1</v>
      </c>
      <c r="G16" s="77">
        <f>'41'!J16</f>
        <v>119.6048</v>
      </c>
      <c r="H16" s="77">
        <f>'41'!K16</f>
        <v>116.3952</v>
      </c>
      <c r="I16" s="43">
        <f t="shared" si="0"/>
        <v>236</v>
      </c>
      <c r="J16" s="43">
        <v>142</v>
      </c>
      <c r="K16" s="44">
        <f t="shared" si="1"/>
        <v>118.7243321338274</v>
      </c>
      <c r="L16" s="43">
        <v>107</v>
      </c>
      <c r="M16" s="44">
        <f t="shared" si="2"/>
        <v>91.928189478603926</v>
      </c>
      <c r="N16" s="43">
        <f t="shared" si="3"/>
        <v>249</v>
      </c>
      <c r="O16" s="44">
        <f t="shared" si="4"/>
        <v>105.5084745762712</v>
      </c>
      <c r="P16" s="45">
        <v>103</v>
      </c>
      <c r="Q16" s="44">
        <f t="shared" si="5"/>
        <v>86.116945139325523</v>
      </c>
      <c r="R16" s="45">
        <v>68</v>
      </c>
      <c r="S16" s="44">
        <f t="shared" si="6"/>
        <v>58.421653126589412</v>
      </c>
      <c r="T16" s="45">
        <f t="shared" si="7"/>
        <v>171</v>
      </c>
      <c r="U16" s="44">
        <f t="shared" si="8"/>
        <v>72.457627118644069</v>
      </c>
      <c r="V16" s="43">
        <v>0</v>
      </c>
      <c r="W16" s="44">
        <f t="shared" si="9"/>
        <v>0</v>
      </c>
      <c r="X16" s="43">
        <v>0</v>
      </c>
      <c r="Y16" s="46">
        <f t="shared" si="10"/>
        <v>0</v>
      </c>
      <c r="Z16" s="43">
        <f t="shared" si="11"/>
        <v>0</v>
      </c>
      <c r="AA16" s="88">
        <f t="shared" si="12"/>
        <v>0</v>
      </c>
      <c r="AB16" s="8"/>
      <c r="AC16" s="8"/>
    </row>
    <row r="17" spans="1:29" ht="19.5" customHeight="1" x14ac:dyDescent="0.25">
      <c r="A17" s="89">
        <v>6</v>
      </c>
      <c r="B17" s="38">
        <v>170218</v>
      </c>
      <c r="C17" s="39" t="str">
        <f>'[1]11'!B15</f>
        <v>Curup Selatan</v>
      </c>
      <c r="D17" s="48">
        <v>17020200015</v>
      </c>
      <c r="E17" s="41" t="s">
        <v>29</v>
      </c>
      <c r="F17" s="41">
        <v>1</v>
      </c>
      <c r="G17" s="77">
        <f>'41'!J17</f>
        <v>70.4452</v>
      </c>
      <c r="H17" s="77">
        <f>'41'!K17</f>
        <v>68.5548</v>
      </c>
      <c r="I17" s="43">
        <f t="shared" si="0"/>
        <v>139</v>
      </c>
      <c r="J17" s="43">
        <v>34</v>
      </c>
      <c r="K17" s="44">
        <f t="shared" si="1"/>
        <v>48.264466564081019</v>
      </c>
      <c r="L17" s="43">
        <v>32</v>
      </c>
      <c r="M17" s="44">
        <f t="shared" si="2"/>
        <v>46.677986078290651</v>
      </c>
      <c r="N17" s="43">
        <f t="shared" si="3"/>
        <v>66</v>
      </c>
      <c r="O17" s="44">
        <f t="shared" si="4"/>
        <v>47.482014388489205</v>
      </c>
      <c r="P17" s="45">
        <v>17</v>
      </c>
      <c r="Q17" s="44">
        <f t="shared" si="5"/>
        <v>24.132233282040509</v>
      </c>
      <c r="R17" s="45">
        <v>13</v>
      </c>
      <c r="S17" s="44">
        <f t="shared" si="6"/>
        <v>18.962931844305579</v>
      </c>
      <c r="T17" s="45">
        <f t="shared" si="7"/>
        <v>30</v>
      </c>
      <c r="U17" s="44">
        <f t="shared" si="8"/>
        <v>21.582733812949641</v>
      </c>
      <c r="V17" s="43">
        <v>0</v>
      </c>
      <c r="W17" s="44">
        <f t="shared" si="9"/>
        <v>0</v>
      </c>
      <c r="X17" s="43">
        <v>0</v>
      </c>
      <c r="Y17" s="46">
        <f t="shared" si="10"/>
        <v>0</v>
      </c>
      <c r="Z17" s="43">
        <f t="shared" si="11"/>
        <v>0</v>
      </c>
      <c r="AA17" s="88">
        <f t="shared" si="12"/>
        <v>0</v>
      </c>
      <c r="AB17" s="8"/>
      <c r="AC17" s="8"/>
    </row>
    <row r="18" spans="1:29" ht="19.5" customHeight="1" x14ac:dyDescent="0.25">
      <c r="A18" s="89">
        <v>7</v>
      </c>
      <c r="B18" s="38">
        <v>170219</v>
      </c>
      <c r="C18" s="39" t="str">
        <f>'[1]11'!B11</f>
        <v>Curup Tengah</v>
      </c>
      <c r="D18" s="48">
        <v>17020200017</v>
      </c>
      <c r="E18" s="41" t="s">
        <v>30</v>
      </c>
      <c r="F18" s="41">
        <v>1</v>
      </c>
      <c r="G18" s="77">
        <f>'41'!J18</f>
        <v>112.00280000000001</v>
      </c>
      <c r="H18" s="77">
        <f>'41'!K18</f>
        <v>108.99719999999999</v>
      </c>
      <c r="I18" s="43">
        <f t="shared" si="0"/>
        <v>221</v>
      </c>
      <c r="J18" s="43">
        <v>102</v>
      </c>
      <c r="K18" s="44">
        <f t="shared" si="1"/>
        <v>91.069151842632508</v>
      </c>
      <c r="L18" s="43">
        <v>67</v>
      </c>
      <c r="M18" s="44">
        <f t="shared" si="2"/>
        <v>61.46946894048655</v>
      </c>
      <c r="N18" s="43">
        <f t="shared" si="3"/>
        <v>169</v>
      </c>
      <c r="O18" s="44">
        <f t="shared" si="4"/>
        <v>76.470588235294116</v>
      </c>
      <c r="P18" s="45">
        <v>57</v>
      </c>
      <c r="Q18" s="44">
        <f t="shared" si="5"/>
        <v>50.891584853235805</v>
      </c>
      <c r="R18" s="45">
        <v>41</v>
      </c>
      <c r="S18" s="44">
        <f t="shared" si="6"/>
        <v>37.615645172536546</v>
      </c>
      <c r="T18" s="45">
        <f t="shared" si="7"/>
        <v>98</v>
      </c>
      <c r="U18" s="44">
        <f t="shared" si="8"/>
        <v>44.343891402714931</v>
      </c>
      <c r="V18" s="43">
        <v>0</v>
      </c>
      <c r="W18" s="44">
        <f t="shared" si="9"/>
        <v>0</v>
      </c>
      <c r="X18" s="43">
        <v>0</v>
      </c>
      <c r="Y18" s="46">
        <f t="shared" si="10"/>
        <v>0</v>
      </c>
      <c r="Z18" s="43">
        <f t="shared" si="11"/>
        <v>0</v>
      </c>
      <c r="AA18" s="88">
        <f t="shared" si="12"/>
        <v>0</v>
      </c>
      <c r="AB18" s="8"/>
      <c r="AC18" s="8"/>
    </row>
    <row r="19" spans="1:29" ht="19.5" customHeight="1" x14ac:dyDescent="0.25">
      <c r="A19" s="89">
        <v>8</v>
      </c>
      <c r="B19" s="38">
        <v>170211</v>
      </c>
      <c r="C19" s="39" t="str">
        <f>'[1]11'!B16</f>
        <v>Selupu Rejang</v>
      </c>
      <c r="D19" s="48">
        <v>17020200013</v>
      </c>
      <c r="E19" s="41" t="s">
        <v>31</v>
      </c>
      <c r="F19" s="41">
        <v>1</v>
      </c>
      <c r="G19" s="77">
        <f>'41'!J19</f>
        <v>75.006399999999999</v>
      </c>
      <c r="H19" s="77">
        <f>'41'!K19</f>
        <v>72.993600000000001</v>
      </c>
      <c r="I19" s="43">
        <f t="shared" si="0"/>
        <v>148</v>
      </c>
      <c r="J19" s="43">
        <v>87</v>
      </c>
      <c r="K19" s="44">
        <f t="shared" si="1"/>
        <v>115.99010217794748</v>
      </c>
      <c r="L19" s="43">
        <v>33</v>
      </c>
      <c r="M19" s="44">
        <f t="shared" si="2"/>
        <v>45.209443019661997</v>
      </c>
      <c r="N19" s="43">
        <f t="shared" si="3"/>
        <v>120</v>
      </c>
      <c r="O19" s="44">
        <f t="shared" si="4"/>
        <v>81.081081081081081</v>
      </c>
      <c r="P19" s="45">
        <v>46</v>
      </c>
      <c r="Q19" s="44">
        <f t="shared" si="5"/>
        <v>61.328100002133155</v>
      </c>
      <c r="R19" s="45">
        <v>52</v>
      </c>
      <c r="S19" s="44">
        <f t="shared" si="6"/>
        <v>71.239122334012833</v>
      </c>
      <c r="T19" s="45">
        <f t="shared" si="7"/>
        <v>98</v>
      </c>
      <c r="U19" s="44">
        <f t="shared" si="8"/>
        <v>66.21621621621621</v>
      </c>
      <c r="V19" s="43">
        <v>0</v>
      </c>
      <c r="W19" s="44">
        <f t="shared" si="9"/>
        <v>0</v>
      </c>
      <c r="X19" s="43">
        <v>0</v>
      </c>
      <c r="Y19" s="46">
        <f t="shared" si="10"/>
        <v>0</v>
      </c>
      <c r="Z19" s="43">
        <f t="shared" si="11"/>
        <v>0</v>
      </c>
      <c r="AA19" s="88">
        <f t="shared" si="12"/>
        <v>0</v>
      </c>
      <c r="AB19" s="8"/>
      <c r="AC19" s="8"/>
    </row>
    <row r="20" spans="1:29" ht="19.5" customHeight="1" x14ac:dyDescent="0.25">
      <c r="A20" s="89">
        <v>9</v>
      </c>
      <c r="B20" s="38">
        <v>170211</v>
      </c>
      <c r="C20" s="39" t="str">
        <f>'[1]11'!B17</f>
        <v>Selupu Rejang</v>
      </c>
      <c r="D20" s="48">
        <v>17020200012</v>
      </c>
      <c r="E20" s="41" t="s">
        <v>32</v>
      </c>
      <c r="F20" s="41">
        <v>1</v>
      </c>
      <c r="G20" s="77">
        <f>'41'!J20</f>
        <v>126.19319999999999</v>
      </c>
      <c r="H20" s="77">
        <f>'41'!K20</f>
        <v>122.80680000000001</v>
      </c>
      <c r="I20" s="43">
        <f t="shared" si="0"/>
        <v>249</v>
      </c>
      <c r="J20" s="43">
        <v>63</v>
      </c>
      <c r="K20" s="44">
        <f t="shared" si="1"/>
        <v>49.923450708913002</v>
      </c>
      <c r="L20" s="43">
        <v>77</v>
      </c>
      <c r="M20" s="44">
        <f t="shared" si="2"/>
        <v>62.700111068768173</v>
      </c>
      <c r="N20" s="43">
        <f t="shared" si="3"/>
        <v>140</v>
      </c>
      <c r="O20" s="44">
        <f t="shared" si="4"/>
        <v>56.224899598393577</v>
      </c>
      <c r="P20" s="45">
        <v>29</v>
      </c>
      <c r="Q20" s="44">
        <f t="shared" si="5"/>
        <v>22.980636040610747</v>
      </c>
      <c r="R20" s="45">
        <v>37</v>
      </c>
      <c r="S20" s="44">
        <f t="shared" si="6"/>
        <v>30.128624799278214</v>
      </c>
      <c r="T20" s="45">
        <f t="shared" si="7"/>
        <v>66</v>
      </c>
      <c r="U20" s="44">
        <f t="shared" si="8"/>
        <v>26.506024096385545</v>
      </c>
      <c r="V20" s="43">
        <v>0</v>
      </c>
      <c r="W20" s="44">
        <f t="shared" si="9"/>
        <v>0</v>
      </c>
      <c r="X20" s="43">
        <v>0</v>
      </c>
      <c r="Y20" s="46">
        <f t="shared" si="10"/>
        <v>0</v>
      </c>
      <c r="Z20" s="43">
        <f t="shared" si="11"/>
        <v>0</v>
      </c>
      <c r="AA20" s="88">
        <f t="shared" si="12"/>
        <v>0</v>
      </c>
      <c r="AB20" s="8"/>
      <c r="AC20" s="8"/>
    </row>
    <row r="21" spans="1:29" ht="19.5" customHeight="1" x14ac:dyDescent="0.25">
      <c r="A21" s="89">
        <v>10</v>
      </c>
      <c r="B21" s="38">
        <v>170211</v>
      </c>
      <c r="C21" s="39" t="str">
        <f>'[1]11'!B18</f>
        <v>Selupu Rejang</v>
      </c>
      <c r="D21" s="48">
        <v>17020200014</v>
      </c>
      <c r="E21" s="41" t="s">
        <v>33</v>
      </c>
      <c r="F21" s="41">
        <v>1</v>
      </c>
      <c r="G21" s="77">
        <f>'41'!J21</f>
        <v>87.676400000000001</v>
      </c>
      <c r="H21" s="77">
        <f>'41'!K21</f>
        <v>85.323599999999999</v>
      </c>
      <c r="I21" s="43">
        <f t="shared" si="0"/>
        <v>173</v>
      </c>
      <c r="J21" s="43">
        <v>85</v>
      </c>
      <c r="K21" s="44">
        <f t="shared" si="1"/>
        <v>96.947411161954648</v>
      </c>
      <c r="L21" s="43">
        <v>78</v>
      </c>
      <c r="M21" s="44">
        <f t="shared" si="2"/>
        <v>91.416677214744809</v>
      </c>
      <c r="N21" s="43">
        <f t="shared" si="3"/>
        <v>163</v>
      </c>
      <c r="O21" s="44">
        <f t="shared" si="4"/>
        <v>94.219653179190757</v>
      </c>
      <c r="P21" s="45">
        <v>79</v>
      </c>
      <c r="Q21" s="44">
        <f t="shared" si="5"/>
        <v>90.10406449169902</v>
      </c>
      <c r="R21" s="45">
        <v>70</v>
      </c>
      <c r="S21" s="44">
        <f t="shared" si="6"/>
        <v>82.040607756822254</v>
      </c>
      <c r="T21" s="45">
        <f t="shared" si="7"/>
        <v>149</v>
      </c>
      <c r="U21" s="44">
        <f t="shared" si="8"/>
        <v>86.127167630057798</v>
      </c>
      <c r="V21" s="43">
        <v>0</v>
      </c>
      <c r="W21" s="44">
        <f t="shared" si="9"/>
        <v>0</v>
      </c>
      <c r="X21" s="43">
        <v>0</v>
      </c>
      <c r="Y21" s="46">
        <f t="shared" si="10"/>
        <v>0</v>
      </c>
      <c r="Z21" s="43">
        <f t="shared" si="11"/>
        <v>0</v>
      </c>
      <c r="AA21" s="88">
        <f t="shared" si="12"/>
        <v>0</v>
      </c>
      <c r="AB21" s="8"/>
      <c r="AC21" s="8"/>
    </row>
    <row r="22" spans="1:29" ht="19.5" customHeight="1" x14ac:dyDescent="0.25">
      <c r="A22" s="89">
        <v>11</v>
      </c>
      <c r="B22" s="38">
        <v>170210</v>
      </c>
      <c r="C22" s="39" t="s">
        <v>34</v>
      </c>
      <c r="D22" s="48">
        <v>17020200011</v>
      </c>
      <c r="E22" s="41" t="s">
        <v>35</v>
      </c>
      <c r="F22" s="41">
        <v>1</v>
      </c>
      <c r="G22" s="77">
        <f>'41'!J22</f>
        <v>58.788800000000002</v>
      </c>
      <c r="H22" s="77">
        <f>'41'!K22</f>
        <v>57.211199999999998</v>
      </c>
      <c r="I22" s="43">
        <f t="shared" si="0"/>
        <v>116</v>
      </c>
      <c r="J22" s="43">
        <v>16</v>
      </c>
      <c r="K22" s="44">
        <f t="shared" si="1"/>
        <v>27.216068366763736</v>
      </c>
      <c r="L22" s="43">
        <v>25</v>
      </c>
      <c r="M22" s="44">
        <f t="shared" si="2"/>
        <v>43.697737505942897</v>
      </c>
      <c r="N22" s="43">
        <f t="shared" si="3"/>
        <v>41</v>
      </c>
      <c r="O22" s="44">
        <f t="shared" si="4"/>
        <v>35.344827586206897</v>
      </c>
      <c r="P22" s="45">
        <v>11</v>
      </c>
      <c r="Q22" s="44">
        <f t="shared" si="5"/>
        <v>18.711047002150067</v>
      </c>
      <c r="R22" s="45">
        <v>20</v>
      </c>
      <c r="S22" s="44">
        <f t="shared" si="6"/>
        <v>34.958190004754314</v>
      </c>
      <c r="T22" s="45">
        <f t="shared" si="7"/>
        <v>31</v>
      </c>
      <c r="U22" s="44">
        <f t="shared" si="8"/>
        <v>26.72413793103448</v>
      </c>
      <c r="V22" s="43">
        <v>0</v>
      </c>
      <c r="W22" s="44">
        <f t="shared" si="9"/>
        <v>0</v>
      </c>
      <c r="X22" s="43">
        <v>0</v>
      </c>
      <c r="Y22" s="46">
        <f t="shared" si="10"/>
        <v>0</v>
      </c>
      <c r="Z22" s="43">
        <f t="shared" si="11"/>
        <v>0</v>
      </c>
      <c r="AA22" s="88">
        <f t="shared" si="12"/>
        <v>0</v>
      </c>
      <c r="AB22" s="8"/>
      <c r="AC22" s="8"/>
    </row>
    <row r="23" spans="1:29" ht="19.5" customHeight="1" x14ac:dyDescent="0.25">
      <c r="A23" s="89">
        <v>12</v>
      </c>
      <c r="B23" s="38">
        <v>170210</v>
      </c>
      <c r="C23" s="39" t="s">
        <v>34</v>
      </c>
      <c r="D23" s="48">
        <v>17020200010</v>
      </c>
      <c r="E23" s="41" t="s">
        <v>36</v>
      </c>
      <c r="F23" s="41">
        <v>1</v>
      </c>
      <c r="G23" s="77">
        <f>'41'!J23</f>
        <v>68.924799999999991</v>
      </c>
      <c r="H23" s="77">
        <f>'41'!K23</f>
        <v>67.075200000000009</v>
      </c>
      <c r="I23" s="43">
        <f t="shared" si="0"/>
        <v>136</v>
      </c>
      <c r="J23" s="43">
        <v>38</v>
      </c>
      <c r="K23" s="44">
        <f t="shared" si="1"/>
        <v>55.132550257672143</v>
      </c>
      <c r="L23" s="43">
        <v>46</v>
      </c>
      <c r="M23" s="44">
        <f t="shared" si="2"/>
        <v>68.579743332856253</v>
      </c>
      <c r="N23" s="43">
        <f t="shared" si="3"/>
        <v>84</v>
      </c>
      <c r="O23" s="44">
        <f t="shared" si="4"/>
        <v>61.764705882352942</v>
      </c>
      <c r="P23" s="45">
        <v>22</v>
      </c>
      <c r="Q23" s="44">
        <f t="shared" si="5"/>
        <v>31.918844886020707</v>
      </c>
      <c r="R23" s="45">
        <v>19</v>
      </c>
      <c r="S23" s="44">
        <f t="shared" si="6"/>
        <v>28.326415724440622</v>
      </c>
      <c r="T23" s="45">
        <f t="shared" si="7"/>
        <v>41</v>
      </c>
      <c r="U23" s="44">
        <f t="shared" si="8"/>
        <v>30.147058823529409</v>
      </c>
      <c r="V23" s="43">
        <v>0</v>
      </c>
      <c r="W23" s="44">
        <f t="shared" si="9"/>
        <v>0</v>
      </c>
      <c r="X23" s="43">
        <v>0</v>
      </c>
      <c r="Y23" s="46">
        <f t="shared" si="10"/>
        <v>0</v>
      </c>
      <c r="Z23" s="43">
        <f t="shared" si="11"/>
        <v>0</v>
      </c>
      <c r="AA23" s="88">
        <f t="shared" si="12"/>
        <v>0</v>
      </c>
      <c r="AB23" s="8"/>
      <c r="AC23" s="8"/>
    </row>
    <row r="24" spans="1:29" ht="19.5" customHeight="1" x14ac:dyDescent="0.25">
      <c r="A24" s="89">
        <v>13</v>
      </c>
      <c r="B24" s="38">
        <v>170224</v>
      </c>
      <c r="C24" s="39" t="s">
        <v>37</v>
      </c>
      <c r="D24" s="48">
        <v>17020200018</v>
      </c>
      <c r="E24" s="41" t="s">
        <v>38</v>
      </c>
      <c r="F24" s="41">
        <v>1</v>
      </c>
      <c r="G24" s="77">
        <f>'41'!J24</f>
        <v>86.662800000000004</v>
      </c>
      <c r="H24" s="77">
        <f>'41'!K24</f>
        <v>84.337199999999996</v>
      </c>
      <c r="I24" s="43">
        <f t="shared" si="0"/>
        <v>171</v>
      </c>
      <c r="J24" s="43">
        <v>39</v>
      </c>
      <c r="K24" s="44">
        <f t="shared" si="1"/>
        <v>45.002007781885652</v>
      </c>
      <c r="L24" s="43">
        <v>35</v>
      </c>
      <c r="M24" s="44">
        <f t="shared" si="2"/>
        <v>41.500073514415945</v>
      </c>
      <c r="N24" s="43">
        <f t="shared" si="3"/>
        <v>74</v>
      </c>
      <c r="O24" s="44">
        <f t="shared" si="4"/>
        <v>43.274853801169591</v>
      </c>
      <c r="P24" s="45">
        <v>7</v>
      </c>
      <c r="Q24" s="44">
        <f t="shared" si="5"/>
        <v>8.0772834480307569</v>
      </c>
      <c r="R24" s="45">
        <v>8</v>
      </c>
      <c r="S24" s="44">
        <f t="shared" si="6"/>
        <v>9.4857310890093576</v>
      </c>
      <c r="T24" s="45">
        <f t="shared" si="7"/>
        <v>15</v>
      </c>
      <c r="U24" s="44">
        <f t="shared" si="8"/>
        <v>8.7719298245614024</v>
      </c>
      <c r="V24" s="43">
        <v>0</v>
      </c>
      <c r="W24" s="44">
        <f t="shared" si="9"/>
        <v>0</v>
      </c>
      <c r="X24" s="43">
        <v>0</v>
      </c>
      <c r="Y24" s="46">
        <f t="shared" si="10"/>
        <v>0</v>
      </c>
      <c r="Z24" s="43">
        <f t="shared" si="11"/>
        <v>0</v>
      </c>
      <c r="AA24" s="88">
        <f t="shared" si="12"/>
        <v>0</v>
      </c>
      <c r="AB24" s="8"/>
      <c r="AC24" s="8"/>
    </row>
    <row r="25" spans="1:29" ht="19.5" customHeight="1" x14ac:dyDescent="0.25">
      <c r="A25" s="89">
        <v>14</v>
      </c>
      <c r="B25" s="38">
        <v>170208</v>
      </c>
      <c r="C25" s="39" t="str">
        <f>'[1]11'!B19</f>
        <v>Sindang Kelingi</v>
      </c>
      <c r="D25" s="48">
        <v>17020200005</v>
      </c>
      <c r="E25" s="41" t="s">
        <v>39</v>
      </c>
      <c r="F25" s="41">
        <v>1</v>
      </c>
      <c r="G25" s="77">
        <f>'41'!J25</f>
        <v>88.183199999999999</v>
      </c>
      <c r="H25" s="77">
        <f>'41'!K25</f>
        <v>85.816800000000001</v>
      </c>
      <c r="I25" s="43">
        <f t="shared" si="0"/>
        <v>174</v>
      </c>
      <c r="J25" s="43">
        <v>35</v>
      </c>
      <c r="K25" s="44">
        <f t="shared" si="1"/>
        <v>39.69009970153045</v>
      </c>
      <c r="L25" s="43">
        <v>25</v>
      </c>
      <c r="M25" s="44">
        <f t="shared" si="2"/>
        <v>29.131825003961925</v>
      </c>
      <c r="N25" s="43">
        <f t="shared" si="3"/>
        <v>60</v>
      </c>
      <c r="O25" s="44">
        <f t="shared" si="4"/>
        <v>34.482758620689658</v>
      </c>
      <c r="P25" s="45">
        <v>25</v>
      </c>
      <c r="Q25" s="44">
        <f t="shared" si="5"/>
        <v>28.35007121537889</v>
      </c>
      <c r="R25" s="45">
        <v>22</v>
      </c>
      <c r="S25" s="44">
        <f t="shared" si="6"/>
        <v>25.636006003486493</v>
      </c>
      <c r="T25" s="45">
        <f t="shared" si="7"/>
        <v>47</v>
      </c>
      <c r="U25" s="44">
        <f t="shared" si="8"/>
        <v>27.011494252873565</v>
      </c>
      <c r="V25" s="43">
        <v>0</v>
      </c>
      <c r="W25" s="44">
        <f t="shared" si="9"/>
        <v>0</v>
      </c>
      <c r="X25" s="43">
        <v>0</v>
      </c>
      <c r="Y25" s="46">
        <f t="shared" si="10"/>
        <v>0</v>
      </c>
      <c r="Z25" s="43">
        <f t="shared" si="11"/>
        <v>0</v>
      </c>
      <c r="AA25" s="88">
        <f t="shared" si="12"/>
        <v>0</v>
      </c>
      <c r="AB25" s="8"/>
      <c r="AC25" s="8"/>
    </row>
    <row r="26" spans="1:29" ht="19.5" customHeight="1" x14ac:dyDescent="0.25">
      <c r="A26" s="89">
        <v>15</v>
      </c>
      <c r="B26" s="38">
        <v>170208</v>
      </c>
      <c r="C26" s="39" t="str">
        <f>'[1]11'!B20</f>
        <v>Sindang Kelingi</v>
      </c>
      <c r="D26" s="48">
        <v>17020200004</v>
      </c>
      <c r="E26" s="41" t="s">
        <v>40</v>
      </c>
      <c r="F26" s="41">
        <v>1</v>
      </c>
      <c r="G26" s="77">
        <f>'41'!J26</f>
        <v>45.611999999999995</v>
      </c>
      <c r="H26" s="77">
        <f>'41'!K26</f>
        <v>44.388000000000005</v>
      </c>
      <c r="I26" s="43">
        <f t="shared" si="0"/>
        <v>90</v>
      </c>
      <c r="J26" s="43">
        <v>40</v>
      </c>
      <c r="K26" s="44">
        <f t="shared" si="1"/>
        <v>87.696220292905394</v>
      </c>
      <c r="L26" s="43">
        <v>33</v>
      </c>
      <c r="M26" s="44">
        <f t="shared" si="2"/>
        <v>74.344417410110836</v>
      </c>
      <c r="N26" s="43">
        <f t="shared" si="3"/>
        <v>73</v>
      </c>
      <c r="O26" s="44">
        <f t="shared" si="4"/>
        <v>81.111111111111114</v>
      </c>
      <c r="P26" s="45">
        <v>41</v>
      </c>
      <c r="Q26" s="44">
        <f t="shared" si="5"/>
        <v>89.888625800228013</v>
      </c>
      <c r="R26" s="45">
        <v>35</v>
      </c>
      <c r="S26" s="44">
        <f t="shared" si="6"/>
        <v>78.850139677390274</v>
      </c>
      <c r="T26" s="45">
        <f t="shared" si="7"/>
        <v>76</v>
      </c>
      <c r="U26" s="44">
        <f t="shared" si="8"/>
        <v>84.444444444444443</v>
      </c>
      <c r="V26" s="43">
        <v>0</v>
      </c>
      <c r="W26" s="44">
        <f t="shared" si="9"/>
        <v>0</v>
      </c>
      <c r="X26" s="43">
        <v>0</v>
      </c>
      <c r="Y26" s="46">
        <f t="shared" si="10"/>
        <v>0</v>
      </c>
      <c r="Z26" s="43">
        <f t="shared" si="11"/>
        <v>0</v>
      </c>
      <c r="AA26" s="88">
        <f t="shared" si="12"/>
        <v>0</v>
      </c>
      <c r="AB26" s="8"/>
      <c r="AC26" s="8"/>
    </row>
    <row r="27" spans="1:29" ht="19.5" customHeight="1" x14ac:dyDescent="0.25">
      <c r="A27" s="89">
        <v>16</v>
      </c>
      <c r="B27" s="38">
        <v>170222</v>
      </c>
      <c r="C27" s="39" t="str">
        <f>'[1]11'!B21</f>
        <v>Sindang Dataran</v>
      </c>
      <c r="D27" s="48">
        <v>17020200008</v>
      </c>
      <c r="E27" s="41" t="s">
        <v>41</v>
      </c>
      <c r="F27" s="41">
        <v>1</v>
      </c>
      <c r="G27" s="77">
        <f>'41'!J27</f>
        <v>101.36</v>
      </c>
      <c r="H27" s="77">
        <f>'41'!K27</f>
        <v>98.64</v>
      </c>
      <c r="I27" s="43">
        <f t="shared" si="0"/>
        <v>200</v>
      </c>
      <c r="J27" s="43">
        <v>87</v>
      </c>
      <c r="K27" s="44">
        <f t="shared" si="1"/>
        <v>85.83267561168114</v>
      </c>
      <c r="L27" s="43">
        <v>79</v>
      </c>
      <c r="M27" s="44">
        <f t="shared" si="2"/>
        <v>80.089213300892141</v>
      </c>
      <c r="N27" s="43">
        <f t="shared" si="3"/>
        <v>166</v>
      </c>
      <c r="O27" s="44">
        <f t="shared" si="4"/>
        <v>83</v>
      </c>
      <c r="P27" s="45">
        <v>77</v>
      </c>
      <c r="Q27" s="44">
        <f t="shared" si="5"/>
        <v>75.966850828729278</v>
      </c>
      <c r="R27" s="45">
        <v>75</v>
      </c>
      <c r="S27" s="44">
        <f t="shared" si="6"/>
        <v>76.034063260340631</v>
      </c>
      <c r="T27" s="45">
        <f t="shared" si="7"/>
        <v>152</v>
      </c>
      <c r="U27" s="44">
        <f t="shared" si="8"/>
        <v>76</v>
      </c>
      <c r="V27" s="43">
        <v>0</v>
      </c>
      <c r="W27" s="44">
        <f t="shared" si="9"/>
        <v>0</v>
      </c>
      <c r="X27" s="43">
        <v>0</v>
      </c>
      <c r="Y27" s="46">
        <f t="shared" si="10"/>
        <v>0</v>
      </c>
      <c r="Z27" s="43">
        <f t="shared" si="11"/>
        <v>0</v>
      </c>
      <c r="AA27" s="88">
        <f t="shared" si="12"/>
        <v>0</v>
      </c>
      <c r="AB27" s="8"/>
      <c r="AC27" s="8"/>
    </row>
    <row r="28" spans="1:29" ht="19.5" customHeight="1" x14ac:dyDescent="0.25">
      <c r="A28" s="89">
        <v>17</v>
      </c>
      <c r="B28" s="38">
        <v>170220</v>
      </c>
      <c r="C28" s="39" t="s">
        <v>42</v>
      </c>
      <c r="D28" s="48">
        <v>17020200006</v>
      </c>
      <c r="E28" s="41" t="s">
        <v>43</v>
      </c>
      <c r="F28" s="41">
        <v>1</v>
      </c>
      <c r="G28" s="77">
        <f>'41'!J28</f>
        <v>81.594799999999992</v>
      </c>
      <c r="H28" s="77">
        <f>'41'!K28</f>
        <v>79.405200000000008</v>
      </c>
      <c r="I28" s="43">
        <f t="shared" si="0"/>
        <v>161</v>
      </c>
      <c r="J28" s="43">
        <v>45</v>
      </c>
      <c r="K28" s="44">
        <f t="shared" si="1"/>
        <v>55.150573320848885</v>
      </c>
      <c r="L28" s="43">
        <v>37</v>
      </c>
      <c r="M28" s="44">
        <f t="shared" si="2"/>
        <v>46.596444565343326</v>
      </c>
      <c r="N28" s="43">
        <f t="shared" si="3"/>
        <v>82</v>
      </c>
      <c r="O28" s="44">
        <f t="shared" si="4"/>
        <v>50.931677018633536</v>
      </c>
      <c r="P28" s="45">
        <v>22</v>
      </c>
      <c r="Q28" s="44">
        <f t="shared" si="5"/>
        <v>26.962502512415011</v>
      </c>
      <c r="R28" s="45">
        <v>34</v>
      </c>
      <c r="S28" s="44">
        <f t="shared" si="6"/>
        <v>42.818354465450618</v>
      </c>
      <c r="T28" s="45">
        <f t="shared" si="7"/>
        <v>56</v>
      </c>
      <c r="U28" s="44">
        <f t="shared" si="8"/>
        <v>34.782608695652172</v>
      </c>
      <c r="V28" s="43">
        <v>0</v>
      </c>
      <c r="W28" s="44">
        <f t="shared" si="9"/>
        <v>0</v>
      </c>
      <c r="X28" s="43">
        <v>0</v>
      </c>
      <c r="Y28" s="46">
        <f t="shared" si="10"/>
        <v>0</v>
      </c>
      <c r="Z28" s="43">
        <f t="shared" si="11"/>
        <v>0</v>
      </c>
      <c r="AA28" s="88">
        <f t="shared" si="12"/>
        <v>0</v>
      </c>
      <c r="AB28" s="8"/>
      <c r="AC28" s="8"/>
    </row>
    <row r="29" spans="1:29" ht="19.5" customHeight="1" x14ac:dyDescent="0.25">
      <c r="A29" s="89">
        <v>18</v>
      </c>
      <c r="B29" s="38">
        <v>170207</v>
      </c>
      <c r="C29" s="39" t="str">
        <f>'[1]11'!B23</f>
        <v>Padang Ulak Tanding</v>
      </c>
      <c r="D29" s="48">
        <v>17020200003</v>
      </c>
      <c r="E29" s="41" t="s">
        <v>44</v>
      </c>
      <c r="F29" s="41">
        <v>1</v>
      </c>
      <c r="G29" s="77">
        <f>'41'!J29</f>
        <v>171.80520000000001</v>
      </c>
      <c r="H29" s="77">
        <f>'41'!K29</f>
        <v>167.19479999999999</v>
      </c>
      <c r="I29" s="43">
        <f t="shared" si="0"/>
        <v>339</v>
      </c>
      <c r="J29" s="43">
        <v>116</v>
      </c>
      <c r="K29" s="44">
        <f t="shared" si="1"/>
        <v>67.518328898077584</v>
      </c>
      <c r="L29" s="43">
        <v>90</v>
      </c>
      <c r="M29" s="44">
        <f t="shared" si="2"/>
        <v>53.829425317055325</v>
      </c>
      <c r="N29" s="43">
        <f t="shared" si="3"/>
        <v>206</v>
      </c>
      <c r="O29" s="44">
        <f t="shared" si="4"/>
        <v>60.766961651917406</v>
      </c>
      <c r="P29" s="45">
        <v>97</v>
      </c>
      <c r="Q29" s="44">
        <f t="shared" si="5"/>
        <v>56.459292268220054</v>
      </c>
      <c r="R29" s="45">
        <v>111</v>
      </c>
      <c r="S29" s="44">
        <f t="shared" si="6"/>
        <v>66.389624557701566</v>
      </c>
      <c r="T29" s="45">
        <f t="shared" si="7"/>
        <v>208</v>
      </c>
      <c r="U29" s="44">
        <f t="shared" si="8"/>
        <v>61.356932153392329</v>
      </c>
      <c r="V29" s="43">
        <v>0</v>
      </c>
      <c r="W29" s="44">
        <f t="shared" si="9"/>
        <v>0</v>
      </c>
      <c r="X29" s="43">
        <v>0</v>
      </c>
      <c r="Y29" s="46">
        <f t="shared" si="10"/>
        <v>0</v>
      </c>
      <c r="Z29" s="43">
        <f t="shared" si="11"/>
        <v>0</v>
      </c>
      <c r="AA29" s="88">
        <f t="shared" si="12"/>
        <v>0</v>
      </c>
      <c r="AB29" s="8"/>
      <c r="AC29" s="8"/>
    </row>
    <row r="30" spans="1:29" ht="19.5" customHeight="1" x14ac:dyDescent="0.25">
      <c r="A30" s="89">
        <v>19</v>
      </c>
      <c r="B30" s="38">
        <v>170223</v>
      </c>
      <c r="C30" s="39" t="s">
        <v>45</v>
      </c>
      <c r="D30" s="48">
        <v>17020200002</v>
      </c>
      <c r="E30" s="41" t="s">
        <v>46</v>
      </c>
      <c r="F30" s="41">
        <v>1</v>
      </c>
      <c r="G30" s="77">
        <f>'41'!J30</f>
        <v>83.115200000000002</v>
      </c>
      <c r="H30" s="77">
        <f>'41'!K30</f>
        <v>80.884799999999998</v>
      </c>
      <c r="I30" s="43">
        <f t="shared" si="0"/>
        <v>164</v>
      </c>
      <c r="J30" s="43">
        <v>48</v>
      </c>
      <c r="K30" s="44">
        <f t="shared" si="1"/>
        <v>57.751169461181583</v>
      </c>
      <c r="L30" s="43">
        <v>58</v>
      </c>
      <c r="M30" s="44">
        <f t="shared" si="2"/>
        <v>71.706921448776527</v>
      </c>
      <c r="N30" s="43">
        <f t="shared" si="3"/>
        <v>106</v>
      </c>
      <c r="O30" s="44">
        <f t="shared" si="4"/>
        <v>64.634146341463421</v>
      </c>
      <c r="P30" s="45">
        <v>32</v>
      </c>
      <c r="Q30" s="44">
        <f t="shared" si="5"/>
        <v>38.500779640787727</v>
      </c>
      <c r="R30" s="45">
        <v>20</v>
      </c>
      <c r="S30" s="44">
        <f t="shared" si="6"/>
        <v>24.726524637509147</v>
      </c>
      <c r="T30" s="45">
        <f t="shared" si="7"/>
        <v>52</v>
      </c>
      <c r="U30" s="44">
        <f t="shared" si="8"/>
        <v>31.707317073170731</v>
      </c>
      <c r="V30" s="43">
        <v>0</v>
      </c>
      <c r="W30" s="44">
        <f t="shared" si="9"/>
        <v>0</v>
      </c>
      <c r="X30" s="43">
        <v>0</v>
      </c>
      <c r="Y30" s="46">
        <f t="shared" si="10"/>
        <v>0</v>
      </c>
      <c r="Z30" s="43">
        <f t="shared" si="11"/>
        <v>0</v>
      </c>
      <c r="AA30" s="88">
        <f t="shared" si="12"/>
        <v>0</v>
      </c>
      <c r="AB30" s="8"/>
      <c r="AC30" s="8"/>
    </row>
    <row r="31" spans="1:29" ht="19.5" customHeight="1" x14ac:dyDescent="0.25">
      <c r="A31" s="89">
        <v>20</v>
      </c>
      <c r="B31" s="38">
        <v>170221</v>
      </c>
      <c r="C31" s="41" t="s">
        <v>47</v>
      </c>
      <c r="D31" s="48">
        <v>17020200007</v>
      </c>
      <c r="E31" s="41" t="s">
        <v>48</v>
      </c>
      <c r="F31" s="41">
        <v>1</v>
      </c>
      <c r="G31" s="77">
        <f>'41'!J31</f>
        <v>119.6048</v>
      </c>
      <c r="H31" s="77">
        <f>'41'!K31</f>
        <v>116.3952</v>
      </c>
      <c r="I31" s="43">
        <f t="shared" si="0"/>
        <v>236</v>
      </c>
      <c r="J31" s="43">
        <v>85</v>
      </c>
      <c r="K31" s="44">
        <f t="shared" si="1"/>
        <v>71.067381911093875</v>
      </c>
      <c r="L31" s="43">
        <v>96</v>
      </c>
      <c r="M31" s="44">
        <f t="shared" si="2"/>
        <v>82.477627943420345</v>
      </c>
      <c r="N31" s="43">
        <f t="shared" si="3"/>
        <v>181</v>
      </c>
      <c r="O31" s="44">
        <f t="shared" si="4"/>
        <v>76.694915254237287</v>
      </c>
      <c r="P31" s="45">
        <v>24</v>
      </c>
      <c r="Q31" s="44">
        <f t="shared" si="5"/>
        <v>20.066084304308855</v>
      </c>
      <c r="R31" s="45">
        <v>25</v>
      </c>
      <c r="S31" s="44">
        <f t="shared" si="6"/>
        <v>21.478548943599048</v>
      </c>
      <c r="T31" s="45">
        <f t="shared" si="7"/>
        <v>49</v>
      </c>
      <c r="U31" s="44">
        <f t="shared" si="8"/>
        <v>20.762711864406779</v>
      </c>
      <c r="V31" s="43">
        <v>0</v>
      </c>
      <c r="W31" s="44">
        <f t="shared" si="9"/>
        <v>0</v>
      </c>
      <c r="X31" s="43">
        <v>0</v>
      </c>
      <c r="Y31" s="46">
        <f t="shared" si="10"/>
        <v>0</v>
      </c>
      <c r="Z31" s="43">
        <f t="shared" si="11"/>
        <v>0</v>
      </c>
      <c r="AA31" s="88">
        <f t="shared" si="12"/>
        <v>0</v>
      </c>
      <c r="AB31" s="8"/>
      <c r="AC31" s="8"/>
    </row>
    <row r="32" spans="1:29" ht="19.5" customHeight="1" x14ac:dyDescent="0.25">
      <c r="A32" s="89">
        <v>21</v>
      </c>
      <c r="B32" s="38">
        <v>170206</v>
      </c>
      <c r="C32" s="39" t="str">
        <f>'[1]11'!B26</f>
        <v>Kota Padang</v>
      </c>
      <c r="D32" s="48">
        <v>17020200001</v>
      </c>
      <c r="E32" s="41" t="s">
        <v>49</v>
      </c>
      <c r="F32" s="41">
        <v>1</v>
      </c>
      <c r="G32" s="77">
        <f>'41'!J32</f>
        <v>112.50959999999999</v>
      </c>
      <c r="H32" s="77">
        <f>'41'!K32</f>
        <v>109.49040000000001</v>
      </c>
      <c r="I32" s="43">
        <f t="shared" si="0"/>
        <v>222</v>
      </c>
      <c r="J32" s="43">
        <v>42</v>
      </c>
      <c r="K32" s="44">
        <f t="shared" si="1"/>
        <v>37.330147827385403</v>
      </c>
      <c r="L32" s="43">
        <v>45</v>
      </c>
      <c r="M32" s="44">
        <f t="shared" si="2"/>
        <v>41.099493654238181</v>
      </c>
      <c r="N32" s="43">
        <f t="shared" si="3"/>
        <v>87</v>
      </c>
      <c r="O32" s="44">
        <f t="shared" si="4"/>
        <v>39.189189189189186</v>
      </c>
      <c r="P32" s="45">
        <v>16</v>
      </c>
      <c r="Q32" s="44">
        <f t="shared" si="5"/>
        <v>14.22100869614682</v>
      </c>
      <c r="R32" s="45">
        <v>20</v>
      </c>
      <c r="S32" s="44">
        <f t="shared" si="6"/>
        <v>18.266441624105855</v>
      </c>
      <c r="T32" s="45">
        <f t="shared" si="7"/>
        <v>36</v>
      </c>
      <c r="U32" s="44">
        <f t="shared" si="8"/>
        <v>16.216216216216218</v>
      </c>
      <c r="V32" s="43">
        <v>0</v>
      </c>
      <c r="W32" s="44">
        <f t="shared" si="9"/>
        <v>0</v>
      </c>
      <c r="X32" s="43">
        <v>0</v>
      </c>
      <c r="Y32" s="46">
        <f t="shared" si="10"/>
        <v>0</v>
      </c>
      <c r="Z32" s="43">
        <f t="shared" si="11"/>
        <v>0</v>
      </c>
      <c r="AA32" s="88">
        <f t="shared" si="12"/>
        <v>0</v>
      </c>
      <c r="AB32" s="8"/>
      <c r="AC32" s="8"/>
    </row>
    <row r="33" spans="1:29" ht="19.5" customHeight="1" x14ac:dyDescent="0.25">
      <c r="A33" s="90"/>
      <c r="B33" s="91"/>
      <c r="C33" s="50"/>
      <c r="D33" s="50"/>
      <c r="E33" s="50"/>
      <c r="F33" s="50"/>
      <c r="G33" s="43"/>
      <c r="H33" s="43"/>
      <c r="I33" s="43"/>
      <c r="J33" s="43"/>
      <c r="K33" s="51"/>
      <c r="L33" s="52"/>
      <c r="M33" s="51"/>
      <c r="N33" s="43"/>
      <c r="O33" s="51"/>
      <c r="P33" s="51"/>
      <c r="Q33" s="51"/>
      <c r="R33" s="51"/>
      <c r="S33" s="51"/>
      <c r="T33" s="51"/>
      <c r="U33" s="51"/>
      <c r="V33" s="52"/>
      <c r="W33" s="51"/>
      <c r="X33" s="52"/>
      <c r="Y33" s="53"/>
      <c r="Z33" s="43"/>
      <c r="AA33" s="92"/>
      <c r="AB33" s="8"/>
      <c r="AC33" s="8"/>
    </row>
    <row r="34" spans="1:29" ht="19.5" customHeight="1" thickBot="1" x14ac:dyDescent="0.3">
      <c r="A34" s="93" t="s">
        <v>50</v>
      </c>
      <c r="B34" s="94"/>
      <c r="C34" s="54"/>
      <c r="D34" s="54"/>
      <c r="E34" s="54"/>
      <c r="F34" s="56">
        <v>21</v>
      </c>
      <c r="G34" s="55">
        <f t="shared" ref="G34:J34" si="13">SUM(G12:G33)</f>
        <v>2482.3063999999999</v>
      </c>
      <c r="H34" s="55">
        <f t="shared" si="13"/>
        <v>2415.6936000000001</v>
      </c>
      <c r="I34" s="55">
        <f t="shared" si="13"/>
        <v>4898</v>
      </c>
      <c r="J34" s="55">
        <f t="shared" si="13"/>
        <v>1683</v>
      </c>
      <c r="K34" s="78">
        <f>J34/G34*100</f>
        <v>67.799849365896165</v>
      </c>
      <c r="L34" s="55">
        <f>SUM(L12:L33)</f>
        <v>1526</v>
      </c>
      <c r="M34" s="78">
        <f>L34/H34*100</f>
        <v>63.170262983683024</v>
      </c>
      <c r="N34" s="55">
        <f>SUM(N12:N33)</f>
        <v>3209</v>
      </c>
      <c r="O34" s="78">
        <f>N34/I34*100</f>
        <v>65.516537362188657</v>
      </c>
      <c r="P34" s="57">
        <f>SUM(P12:P31)</f>
        <v>1140</v>
      </c>
      <c r="Q34" s="78">
        <f>P34/G34*100</f>
        <v>45.92503165604375</v>
      </c>
      <c r="R34" s="57">
        <f>SUM(R12:R31)</f>
        <v>1107</v>
      </c>
      <c r="S34" s="78">
        <f>R34/H34*100</f>
        <v>45.825348049106893</v>
      </c>
      <c r="T34" s="57">
        <f>SUM(T12:T33)</f>
        <v>2283</v>
      </c>
      <c r="U34" s="78">
        <f>T34/I34*100</f>
        <v>46.610861576153532</v>
      </c>
      <c r="V34" s="55">
        <f>SUM(V12:V33)</f>
        <v>0</v>
      </c>
      <c r="W34" s="78">
        <f>V34/G34*100</f>
        <v>0</v>
      </c>
      <c r="X34" s="55">
        <f>SUM(X12:X33)</f>
        <v>0</v>
      </c>
      <c r="Y34" s="79">
        <f>X34/H34*100</f>
        <v>0</v>
      </c>
      <c r="Z34" s="55">
        <f>SUM(Z12:Z33)</f>
        <v>0</v>
      </c>
      <c r="AA34" s="95">
        <f>Z34/I34*100</f>
        <v>0</v>
      </c>
      <c r="AB34" s="8"/>
      <c r="AC34" s="8"/>
    </row>
    <row r="35" spans="1:29" ht="15.75" customHeight="1" x14ac:dyDescent="0.25">
      <c r="A35" s="65"/>
      <c r="B35" s="65"/>
      <c r="C35" s="65"/>
      <c r="D35" s="65"/>
      <c r="E35" s="65"/>
      <c r="F35" s="65"/>
      <c r="G35" s="65"/>
      <c r="H35" s="6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8"/>
      <c r="AC35" s="8"/>
    </row>
    <row r="36" spans="1:29" ht="15.75" customHeight="1" x14ac:dyDescent="0.2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8"/>
      <c r="AC36" s="8"/>
    </row>
    <row r="37" spans="1:29" ht="15.75" customHeight="1" x14ac:dyDescent="0.2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8"/>
      <c r="AC37" s="8"/>
    </row>
    <row r="38" spans="1:29" ht="15.75" customHeight="1" x14ac:dyDescent="0.25">
      <c r="A38" s="2" t="s">
        <v>75</v>
      </c>
      <c r="B38" s="2"/>
      <c r="C38" s="8"/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8"/>
      <c r="AC38" s="8"/>
    </row>
    <row r="39" spans="1:29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8"/>
      <c r="AC39" s="8"/>
    </row>
    <row r="40" spans="1:29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8"/>
      <c r="AC40" s="8"/>
    </row>
    <row r="41" spans="1:29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8"/>
      <c r="AC41" s="8"/>
    </row>
    <row r="42" spans="1:29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8"/>
      <c r="AC42" s="8"/>
    </row>
    <row r="43" spans="1:29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8"/>
      <c r="AC43" s="8"/>
    </row>
    <row r="44" spans="1:29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8"/>
      <c r="AC44" s="8"/>
    </row>
    <row r="45" spans="1:29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8"/>
      <c r="AC45" s="8"/>
    </row>
    <row r="46" spans="1:29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8"/>
      <c r="AC46" s="8"/>
    </row>
    <row r="47" spans="1:29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8"/>
      <c r="AC47" s="8"/>
    </row>
    <row r="48" spans="1:29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8"/>
      <c r="AC48" s="8"/>
    </row>
    <row r="49" spans="1:29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8"/>
      <c r="AC49" s="8"/>
    </row>
    <row r="50" spans="1:29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8"/>
      <c r="AC50" s="8"/>
    </row>
    <row r="51" spans="1:29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8"/>
      <c r="AC51" s="8"/>
    </row>
    <row r="52" spans="1:29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8"/>
      <c r="AC52" s="8"/>
    </row>
    <row r="53" spans="1:29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8"/>
      <c r="AC53" s="8"/>
    </row>
    <row r="54" spans="1:29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8"/>
      <c r="AC54" s="8"/>
    </row>
    <row r="55" spans="1:29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8"/>
      <c r="AC55" s="8"/>
    </row>
    <row r="56" spans="1:29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8"/>
      <c r="AC56" s="8"/>
    </row>
    <row r="57" spans="1:29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8"/>
      <c r="AC57" s="8"/>
    </row>
    <row r="58" spans="1:29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8"/>
      <c r="AC58" s="8"/>
    </row>
    <row r="59" spans="1:29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8"/>
      <c r="AC59" s="8"/>
    </row>
    <row r="60" spans="1:29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8"/>
      <c r="AC60" s="8"/>
    </row>
    <row r="61" spans="1:29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8"/>
      <c r="AC61" s="8"/>
    </row>
    <row r="62" spans="1:29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8"/>
      <c r="AC62" s="8"/>
    </row>
    <row r="63" spans="1:29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8"/>
      <c r="AC63" s="8"/>
    </row>
    <row r="64" spans="1:29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8"/>
      <c r="AC64" s="8"/>
    </row>
    <row r="65" spans="1:29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8"/>
      <c r="AC65" s="8"/>
    </row>
    <row r="66" spans="1:29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8"/>
      <c r="AC66" s="8"/>
    </row>
    <row r="67" spans="1:29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8"/>
      <c r="AC67" s="8"/>
    </row>
    <row r="68" spans="1:29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8"/>
      <c r="AC68" s="8"/>
    </row>
    <row r="69" spans="1:29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8"/>
      <c r="AC69" s="8"/>
    </row>
    <row r="70" spans="1:29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8"/>
      <c r="AC70" s="8"/>
    </row>
    <row r="71" spans="1:29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"/>
      <c r="AC71" s="8"/>
    </row>
    <row r="72" spans="1:29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8"/>
      <c r="AC72" s="8"/>
    </row>
    <row r="73" spans="1:29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8"/>
      <c r="AC73" s="8"/>
    </row>
    <row r="74" spans="1:29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8"/>
      <c r="AC74" s="8"/>
    </row>
    <row r="75" spans="1:29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8"/>
      <c r="AC75" s="8"/>
    </row>
    <row r="76" spans="1:29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8"/>
      <c r="AC76" s="8"/>
    </row>
    <row r="77" spans="1:29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8"/>
      <c r="AC77" s="8"/>
    </row>
    <row r="78" spans="1:29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8"/>
      <c r="AC78" s="8"/>
    </row>
    <row r="79" spans="1:29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8"/>
      <c r="AC79" s="8"/>
    </row>
    <row r="80" spans="1:29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8"/>
      <c r="AC80" s="8"/>
    </row>
    <row r="81" spans="1:29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8"/>
      <c r="AC81" s="8"/>
    </row>
    <row r="82" spans="1:29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8"/>
      <c r="AC82" s="8"/>
    </row>
    <row r="83" spans="1:29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8"/>
      <c r="AC83" s="8"/>
    </row>
    <row r="84" spans="1:29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8"/>
      <c r="AC84" s="8"/>
    </row>
    <row r="85" spans="1:29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8"/>
      <c r="AC85" s="8"/>
    </row>
    <row r="86" spans="1:29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8"/>
      <c r="AC86" s="8"/>
    </row>
    <row r="87" spans="1:29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8"/>
      <c r="AC87" s="8"/>
    </row>
    <row r="88" spans="1:29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8"/>
      <c r="AC88" s="8"/>
    </row>
    <row r="89" spans="1:29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8"/>
      <c r="AC89" s="8"/>
    </row>
    <row r="90" spans="1:29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8"/>
      <c r="AC90" s="8"/>
    </row>
    <row r="91" spans="1:29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8"/>
      <c r="AC91" s="8"/>
    </row>
    <row r="92" spans="1:29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8"/>
      <c r="AC92" s="8"/>
    </row>
    <row r="93" spans="1:29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8"/>
      <c r="AC93" s="8"/>
    </row>
    <row r="94" spans="1:29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8"/>
      <c r="AC94" s="8"/>
    </row>
    <row r="95" spans="1:29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8"/>
      <c r="AC95" s="8"/>
    </row>
    <row r="96" spans="1:29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8"/>
      <c r="AC96" s="8"/>
    </row>
    <row r="97" spans="1:29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8"/>
      <c r="AC97" s="8"/>
    </row>
    <row r="98" spans="1:29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8"/>
      <c r="AC98" s="8"/>
    </row>
    <row r="99" spans="1:29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8"/>
      <c r="AC99" s="8"/>
    </row>
    <row r="100" spans="1:29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8"/>
      <c r="AC100" s="8"/>
    </row>
    <row r="101" spans="1:29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8"/>
      <c r="AC101" s="8"/>
    </row>
    <row r="102" spans="1:29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8"/>
      <c r="AC102" s="8"/>
    </row>
    <row r="103" spans="1:29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8"/>
      <c r="AC103" s="8"/>
    </row>
    <row r="104" spans="1:29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8"/>
      <c r="AC104" s="8"/>
    </row>
    <row r="105" spans="1:29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8"/>
      <c r="AC105" s="8"/>
    </row>
    <row r="106" spans="1:29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8"/>
      <c r="AC106" s="8"/>
    </row>
    <row r="107" spans="1:29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8"/>
      <c r="AC107" s="8"/>
    </row>
    <row r="108" spans="1:29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8"/>
      <c r="AC108" s="8"/>
    </row>
    <row r="109" spans="1:29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8"/>
      <c r="AC109" s="8"/>
    </row>
    <row r="110" spans="1:29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8"/>
      <c r="AC110" s="8"/>
    </row>
    <row r="111" spans="1:29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8"/>
      <c r="AC111" s="8"/>
    </row>
    <row r="112" spans="1:29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8"/>
      <c r="AC112" s="8"/>
    </row>
    <row r="113" spans="1:29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8"/>
      <c r="AC113" s="8"/>
    </row>
    <row r="114" spans="1:29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8"/>
      <c r="AC114" s="8"/>
    </row>
    <row r="115" spans="1:29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8"/>
      <c r="AC115" s="8"/>
    </row>
    <row r="116" spans="1:29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8"/>
      <c r="AC116" s="8"/>
    </row>
    <row r="117" spans="1:29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8"/>
      <c r="AC117" s="8"/>
    </row>
    <row r="118" spans="1:29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8"/>
      <c r="AC118" s="8"/>
    </row>
    <row r="119" spans="1:29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8"/>
      <c r="AC119" s="8"/>
    </row>
    <row r="120" spans="1:29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8"/>
      <c r="AC120" s="8"/>
    </row>
    <row r="121" spans="1:29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8"/>
      <c r="AC121" s="8"/>
    </row>
    <row r="122" spans="1:29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8"/>
      <c r="AC122" s="8"/>
    </row>
    <row r="123" spans="1:29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8"/>
      <c r="AC123" s="8"/>
    </row>
    <row r="124" spans="1:29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8"/>
      <c r="AC124" s="8"/>
    </row>
    <row r="125" spans="1:29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8"/>
      <c r="AC125" s="8"/>
    </row>
    <row r="126" spans="1:29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8"/>
      <c r="AC126" s="8"/>
    </row>
    <row r="127" spans="1:29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8"/>
      <c r="AC127" s="8"/>
    </row>
    <row r="128" spans="1:29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8"/>
      <c r="AC128" s="8"/>
    </row>
    <row r="129" spans="1:29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8"/>
      <c r="AC129" s="8"/>
    </row>
    <row r="130" spans="1:29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8"/>
      <c r="AC130" s="8"/>
    </row>
    <row r="131" spans="1:29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8"/>
      <c r="AC131" s="8"/>
    </row>
    <row r="132" spans="1:29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8"/>
      <c r="AC132" s="8"/>
    </row>
    <row r="133" spans="1:29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8"/>
      <c r="AC133" s="8"/>
    </row>
    <row r="134" spans="1:29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8"/>
      <c r="AC134" s="8"/>
    </row>
    <row r="135" spans="1:29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8"/>
      <c r="AC135" s="8"/>
    </row>
    <row r="136" spans="1:29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8"/>
      <c r="AC136" s="8"/>
    </row>
    <row r="137" spans="1:29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8"/>
      <c r="AC137" s="8"/>
    </row>
    <row r="138" spans="1:29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8"/>
      <c r="AC138" s="8"/>
    </row>
    <row r="139" spans="1:29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8"/>
      <c r="AC139" s="8"/>
    </row>
    <row r="140" spans="1:29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8"/>
      <c r="AC140" s="8"/>
    </row>
    <row r="141" spans="1:29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8"/>
      <c r="AC141" s="8"/>
    </row>
    <row r="142" spans="1:29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8"/>
      <c r="AC142" s="8"/>
    </row>
    <row r="143" spans="1:29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8"/>
      <c r="AC143" s="8"/>
    </row>
    <row r="144" spans="1:29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8"/>
      <c r="AC144" s="8"/>
    </row>
    <row r="145" spans="1:29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8"/>
      <c r="AC145" s="8"/>
    </row>
    <row r="146" spans="1:29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8"/>
      <c r="AC146" s="8"/>
    </row>
    <row r="147" spans="1:29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8"/>
      <c r="AC147" s="8"/>
    </row>
    <row r="148" spans="1:29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8"/>
      <c r="AC148" s="8"/>
    </row>
    <row r="149" spans="1:29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8"/>
      <c r="AC149" s="8"/>
    </row>
    <row r="150" spans="1:29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8"/>
      <c r="AC150" s="8"/>
    </row>
    <row r="151" spans="1:29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8"/>
      <c r="AC151" s="8"/>
    </row>
    <row r="152" spans="1:29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8"/>
      <c r="AC152" s="8"/>
    </row>
    <row r="153" spans="1:29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8"/>
      <c r="AC153" s="8"/>
    </row>
    <row r="154" spans="1:29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8"/>
      <c r="AC154" s="8"/>
    </row>
    <row r="155" spans="1:29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8"/>
      <c r="AC155" s="8"/>
    </row>
    <row r="156" spans="1:29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8"/>
      <c r="AC156" s="8"/>
    </row>
    <row r="157" spans="1:29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8"/>
      <c r="AC157" s="8"/>
    </row>
    <row r="158" spans="1:29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8"/>
      <c r="AC158" s="8"/>
    </row>
    <row r="159" spans="1:29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8"/>
      <c r="AC159" s="8"/>
    </row>
    <row r="160" spans="1:29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8"/>
      <c r="AC160" s="8"/>
    </row>
    <row r="161" spans="1:29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8"/>
      <c r="AC161" s="8"/>
    </row>
    <row r="162" spans="1:29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8"/>
      <c r="AC162" s="8"/>
    </row>
    <row r="163" spans="1:29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8"/>
      <c r="AC163" s="8"/>
    </row>
    <row r="164" spans="1:29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8"/>
      <c r="AC164" s="8"/>
    </row>
    <row r="165" spans="1:29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8"/>
      <c r="AC165" s="8"/>
    </row>
    <row r="166" spans="1:29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8"/>
      <c r="AC166" s="8"/>
    </row>
    <row r="167" spans="1:29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8"/>
      <c r="AC167" s="8"/>
    </row>
    <row r="168" spans="1:29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8"/>
      <c r="AC168" s="8"/>
    </row>
    <row r="169" spans="1:29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8"/>
      <c r="AC169" s="8"/>
    </row>
    <row r="170" spans="1:29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8"/>
      <c r="AC170" s="8"/>
    </row>
    <row r="171" spans="1:29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8"/>
      <c r="AC171" s="8"/>
    </row>
    <row r="172" spans="1:29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8"/>
      <c r="AC172" s="8"/>
    </row>
    <row r="173" spans="1:29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8"/>
      <c r="AC173" s="8"/>
    </row>
    <row r="174" spans="1:29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8"/>
      <c r="AC174" s="8"/>
    </row>
    <row r="175" spans="1:29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8"/>
      <c r="AC175" s="8"/>
    </row>
    <row r="176" spans="1:29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8"/>
      <c r="AC176" s="8"/>
    </row>
    <row r="177" spans="1:29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8"/>
      <c r="AC177" s="8"/>
    </row>
    <row r="178" spans="1:29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8"/>
      <c r="AC178" s="8"/>
    </row>
    <row r="179" spans="1:29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8"/>
      <c r="AC179" s="8"/>
    </row>
    <row r="180" spans="1:29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8"/>
      <c r="AC180" s="8"/>
    </row>
    <row r="181" spans="1:29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8"/>
      <c r="AC181" s="8"/>
    </row>
    <row r="182" spans="1:29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8"/>
      <c r="AC182" s="8"/>
    </row>
    <row r="183" spans="1:29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8"/>
      <c r="AC183" s="8"/>
    </row>
    <row r="184" spans="1:2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8"/>
      <c r="AC184" s="8"/>
    </row>
    <row r="185" spans="1:2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8"/>
      <c r="AC185" s="8"/>
    </row>
    <row r="186" spans="1:2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8"/>
      <c r="AC186" s="8"/>
    </row>
    <row r="187" spans="1:2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8"/>
      <c r="AC187" s="8"/>
    </row>
    <row r="188" spans="1:2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8"/>
      <c r="AC188" s="8"/>
    </row>
    <row r="189" spans="1:2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8"/>
      <c r="AC189" s="8"/>
    </row>
    <row r="190" spans="1:2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8"/>
      <c r="AC190" s="8"/>
    </row>
    <row r="191" spans="1:2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8"/>
      <c r="AC191" s="8"/>
    </row>
    <row r="192" spans="1:2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8"/>
      <c r="AC192" s="8"/>
    </row>
    <row r="193" spans="1:2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8"/>
      <c r="AC193" s="8"/>
    </row>
    <row r="194" spans="1:2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8"/>
      <c r="AC194" s="8"/>
    </row>
    <row r="195" spans="1:2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8"/>
      <c r="AC195" s="8"/>
    </row>
    <row r="196" spans="1:2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8"/>
      <c r="AC196" s="8"/>
    </row>
    <row r="197" spans="1:2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8"/>
      <c r="AC197" s="8"/>
    </row>
    <row r="198" spans="1:2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8"/>
      <c r="AC198" s="8"/>
    </row>
    <row r="199" spans="1:2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8"/>
      <c r="AC199" s="8"/>
    </row>
    <row r="200" spans="1:2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8"/>
      <c r="AC200" s="8"/>
    </row>
    <row r="201" spans="1:2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8"/>
      <c r="AC201" s="8"/>
    </row>
    <row r="202" spans="1:2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8"/>
      <c r="AC202" s="8"/>
    </row>
    <row r="203" spans="1:2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8"/>
      <c r="AC203" s="8"/>
    </row>
    <row r="204" spans="1:2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8"/>
      <c r="AC204" s="8"/>
    </row>
    <row r="205" spans="1:2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8"/>
      <c r="AC205" s="8"/>
    </row>
    <row r="206" spans="1:2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8"/>
      <c r="AC206" s="8"/>
    </row>
    <row r="207" spans="1:2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8"/>
      <c r="AC207" s="8"/>
    </row>
    <row r="208" spans="1:2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8"/>
      <c r="AC208" s="8"/>
    </row>
    <row r="209" spans="1:2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8"/>
      <c r="AC209" s="8"/>
    </row>
    <row r="210" spans="1:2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8"/>
      <c r="AC210" s="8"/>
    </row>
    <row r="211" spans="1:2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8"/>
      <c r="AC211" s="8"/>
    </row>
    <row r="212" spans="1:2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8"/>
      <c r="AC212" s="8"/>
    </row>
    <row r="213" spans="1:2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8"/>
      <c r="AC213" s="8"/>
    </row>
    <row r="214" spans="1:2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8"/>
      <c r="AC214" s="8"/>
    </row>
    <row r="215" spans="1:2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8"/>
      <c r="AC215" s="8"/>
    </row>
    <row r="216" spans="1:2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8"/>
      <c r="AC216" s="8"/>
    </row>
    <row r="217" spans="1:2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8"/>
      <c r="AC217" s="8"/>
    </row>
    <row r="218" spans="1:2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8"/>
      <c r="AC218" s="8"/>
    </row>
    <row r="219" spans="1:2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8"/>
      <c r="AC219" s="8"/>
    </row>
    <row r="220" spans="1:2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8"/>
      <c r="AC220" s="8"/>
    </row>
    <row r="221" spans="1:2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8"/>
      <c r="AC221" s="8"/>
    </row>
    <row r="222" spans="1:2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8"/>
      <c r="AC222" s="8"/>
    </row>
    <row r="223" spans="1:2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8"/>
      <c r="AC223" s="8"/>
    </row>
    <row r="224" spans="1:2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8"/>
      <c r="AC224" s="8"/>
    </row>
    <row r="225" spans="1:2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8"/>
      <c r="AC225" s="8"/>
    </row>
    <row r="226" spans="1:2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8"/>
      <c r="AC226" s="8"/>
    </row>
    <row r="227" spans="1:2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8"/>
      <c r="AC227" s="8"/>
    </row>
    <row r="228" spans="1:2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8"/>
      <c r="AC228" s="8"/>
    </row>
    <row r="229" spans="1:2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8"/>
      <c r="AC229" s="8"/>
    </row>
    <row r="230" spans="1:2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8"/>
      <c r="AC230" s="8"/>
    </row>
    <row r="231" spans="1:2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8"/>
      <c r="AC231" s="8"/>
    </row>
    <row r="232" spans="1:2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8"/>
      <c r="AC232" s="8"/>
    </row>
    <row r="233" spans="1:2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8"/>
      <c r="AC233" s="8"/>
    </row>
    <row r="234" spans="1:2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8"/>
      <c r="AC234" s="8"/>
    </row>
    <row r="235" spans="1:2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8"/>
      <c r="AC235" s="8"/>
    </row>
    <row r="236" spans="1:2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8"/>
      <c r="AC236" s="8"/>
    </row>
    <row r="237" spans="1:2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8"/>
      <c r="AC237" s="8"/>
    </row>
    <row r="238" spans="1:2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8"/>
      <c r="AC238" s="8"/>
    </row>
    <row r="239" spans="1:29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</sheetData>
  <mergeCells count="21">
    <mergeCell ref="Z9:AA9"/>
    <mergeCell ref="P8:U8"/>
    <mergeCell ref="V8:AA8"/>
    <mergeCell ref="J9:K9"/>
    <mergeCell ref="L9:M9"/>
    <mergeCell ref="N9:O9"/>
    <mergeCell ref="P9:Q9"/>
    <mergeCell ref="R9:S9"/>
    <mergeCell ref="T9:U9"/>
    <mergeCell ref="V9:W9"/>
    <mergeCell ref="X9:Y9"/>
    <mergeCell ref="A3:AA3"/>
    <mergeCell ref="A7:A10"/>
    <mergeCell ref="B7:B10"/>
    <mergeCell ref="C7:C10"/>
    <mergeCell ref="D7:D10"/>
    <mergeCell ref="E7:E10"/>
    <mergeCell ref="F7:F10"/>
    <mergeCell ref="G7:I9"/>
    <mergeCell ref="J7:AA7"/>
    <mergeCell ref="J8:O8"/>
  </mergeCells>
  <printOptions horizontalCentered="1"/>
  <pageMargins left="0.19685039370078741" right="0.19685039370078741" top="0.39370078740157483" bottom="0.39370078740157483" header="0" footer="0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E16F-618D-48EA-9E3A-075CED6CE612}">
  <sheetPr>
    <tabColor rgb="FFC00000"/>
    <pageSetUpPr fitToPage="1"/>
  </sheetPr>
  <dimension ref="A1:AC1000"/>
  <sheetViews>
    <sheetView view="pageBreakPreview" zoomScale="70" zoomScaleNormal="80" zoomScaleSheetLayoutView="70" workbookViewId="0">
      <selection activeCell="R26" sqref="R26"/>
    </sheetView>
  </sheetViews>
  <sheetFormatPr defaultColWidth="14.42578125" defaultRowHeight="15" customHeight="1" x14ac:dyDescent="0.25"/>
  <cols>
    <col min="1" max="1" width="5.7109375" customWidth="1"/>
    <col min="2" max="2" width="23.7109375" bestFit="1" customWidth="1"/>
    <col min="3" max="4" width="21.7109375" customWidth="1"/>
    <col min="5" max="5" width="29.28515625" bestFit="1" customWidth="1"/>
    <col min="6" max="6" width="21.7109375" customWidth="1"/>
    <col min="7" max="9" width="8.28515625" customWidth="1"/>
    <col min="10" max="10" width="11" customWidth="1"/>
    <col min="11" max="11" width="9.28515625" customWidth="1"/>
    <col min="12" max="12" width="11" customWidth="1"/>
    <col min="13" max="13" width="9.28515625" customWidth="1"/>
    <col min="14" max="14" width="10.85546875" customWidth="1"/>
    <col min="15" max="15" width="9.28515625" customWidth="1"/>
    <col min="16" max="16" width="10.28515625" customWidth="1"/>
    <col min="17" max="17" width="9.28515625" customWidth="1"/>
    <col min="18" max="18" width="12.28515625" customWidth="1"/>
    <col min="19" max="19" width="9.28515625" customWidth="1"/>
    <col min="20" max="20" width="11.28515625" customWidth="1"/>
    <col min="21" max="29" width="9.28515625" customWidth="1"/>
  </cols>
  <sheetData>
    <row r="1" spans="1:29" ht="15.75" x14ac:dyDescent="0.25">
      <c r="A1" s="1" t="s">
        <v>76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x14ac:dyDescent="0.25">
      <c r="A3" s="3" t="s">
        <v>77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"/>
      <c r="W3" s="2"/>
      <c r="X3" s="2"/>
      <c r="Y3" s="2"/>
      <c r="Z3" s="2"/>
      <c r="AA3" s="2"/>
      <c r="AB3" s="2"/>
      <c r="AC3" s="2"/>
    </row>
    <row r="4" spans="1:29" ht="15.75" x14ac:dyDescent="0.25">
      <c r="A4" s="3" t="s">
        <v>78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"/>
      <c r="W4" s="2"/>
      <c r="X4" s="2"/>
      <c r="Y4" s="2"/>
      <c r="Z4" s="2"/>
      <c r="AA4" s="2"/>
      <c r="AB4" s="2"/>
      <c r="AC4" s="2"/>
    </row>
    <row r="5" spans="1:29" ht="15.75" x14ac:dyDescent="0.25">
      <c r="A5" s="5"/>
      <c r="B5" s="5"/>
      <c r="C5" s="5"/>
      <c r="D5" s="5"/>
      <c r="E5" s="5"/>
      <c r="F5" s="5"/>
      <c r="G5" s="5"/>
      <c r="H5" s="6" t="s">
        <v>2</v>
      </c>
      <c r="I5" s="7" t="str">
        <f>'[1]1'!$F$5</f>
        <v>REJANG LEBONG</v>
      </c>
      <c r="J5" s="5"/>
      <c r="K5" s="6"/>
      <c r="L5" s="7"/>
      <c r="M5" s="5"/>
      <c r="N5" s="5"/>
      <c r="O5" s="5"/>
      <c r="P5" s="9"/>
      <c r="Q5" s="9"/>
      <c r="R5" s="9"/>
      <c r="S5" s="9"/>
      <c r="T5" s="9"/>
      <c r="U5" s="9"/>
      <c r="V5" s="2"/>
      <c r="W5" s="2"/>
      <c r="X5" s="2"/>
      <c r="Y5" s="2"/>
      <c r="Z5" s="2"/>
      <c r="AA5" s="2"/>
      <c r="AB5" s="2"/>
      <c r="AC5" s="2"/>
    </row>
    <row r="6" spans="1:29" ht="15.75" x14ac:dyDescent="0.25">
      <c r="A6" s="5"/>
      <c r="B6" s="5"/>
      <c r="C6" s="5"/>
      <c r="D6" s="5"/>
      <c r="E6" s="5"/>
      <c r="F6" s="5"/>
      <c r="G6" s="5"/>
      <c r="H6" s="6" t="s">
        <v>3</v>
      </c>
      <c r="I6" s="7">
        <f>'[1]1'!$F$6</f>
        <v>2025</v>
      </c>
      <c r="J6" s="5"/>
      <c r="K6" s="6"/>
      <c r="L6" s="7"/>
      <c r="M6" s="5"/>
      <c r="N6" s="5"/>
      <c r="O6" s="5"/>
      <c r="P6" s="9"/>
      <c r="Q6" s="9"/>
      <c r="R6" s="9"/>
      <c r="S6" s="9"/>
      <c r="T6" s="9"/>
      <c r="U6" s="9"/>
      <c r="V6" s="2"/>
      <c r="W6" s="2"/>
      <c r="X6" s="2"/>
      <c r="Y6" s="2"/>
      <c r="Z6" s="2"/>
      <c r="AA6" s="2"/>
      <c r="AB6" s="2"/>
      <c r="AC6" s="2"/>
    </row>
    <row r="7" spans="1:29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x14ac:dyDescent="0.25">
      <c r="A8" s="10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1" t="s">
        <v>9</v>
      </c>
      <c r="G8" s="12" t="s">
        <v>79</v>
      </c>
      <c r="H8" s="13"/>
      <c r="I8" s="14"/>
      <c r="J8" s="16" t="s">
        <v>80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2"/>
      <c r="W8" s="2"/>
      <c r="X8" s="2"/>
      <c r="Y8" s="2"/>
      <c r="Z8" s="2"/>
      <c r="AA8" s="2"/>
      <c r="AB8" s="2"/>
      <c r="AC8" s="2"/>
    </row>
    <row r="9" spans="1:29" ht="15.75" x14ac:dyDescent="0.25">
      <c r="A9" s="19"/>
      <c r="B9" s="20"/>
      <c r="C9" s="19"/>
      <c r="D9" s="20"/>
      <c r="E9" s="19"/>
      <c r="F9" s="21"/>
      <c r="G9" s="22"/>
      <c r="H9" s="4"/>
      <c r="I9" s="23"/>
      <c r="J9" s="24" t="s">
        <v>81</v>
      </c>
      <c r="K9" s="25"/>
      <c r="L9" s="25"/>
      <c r="M9" s="25"/>
      <c r="N9" s="25"/>
      <c r="O9" s="26"/>
      <c r="P9" s="24" t="s">
        <v>82</v>
      </c>
      <c r="Q9" s="25"/>
      <c r="R9" s="25"/>
      <c r="S9" s="25"/>
      <c r="T9" s="25"/>
      <c r="U9" s="26"/>
      <c r="V9" s="2"/>
      <c r="W9" s="2"/>
      <c r="X9" s="2"/>
      <c r="Y9" s="2"/>
      <c r="Z9" s="2"/>
      <c r="AA9" s="2"/>
      <c r="AB9" s="2"/>
      <c r="AC9" s="2"/>
    </row>
    <row r="10" spans="1:29" ht="15.75" x14ac:dyDescent="0.25">
      <c r="A10" s="19"/>
      <c r="B10" s="20"/>
      <c r="C10" s="19"/>
      <c r="D10" s="20"/>
      <c r="E10" s="19"/>
      <c r="F10" s="21"/>
      <c r="G10" s="27"/>
      <c r="H10" s="28"/>
      <c r="I10" s="29"/>
      <c r="J10" s="24" t="s">
        <v>18</v>
      </c>
      <c r="K10" s="25"/>
      <c r="L10" s="24" t="s">
        <v>19</v>
      </c>
      <c r="M10" s="25"/>
      <c r="N10" s="24" t="s">
        <v>20</v>
      </c>
      <c r="O10" s="25"/>
      <c r="P10" s="24" t="s">
        <v>18</v>
      </c>
      <c r="Q10" s="25"/>
      <c r="R10" s="24" t="s">
        <v>19</v>
      </c>
      <c r="S10" s="26"/>
      <c r="T10" s="24" t="s">
        <v>20</v>
      </c>
      <c r="U10" s="26"/>
      <c r="V10" s="2"/>
      <c r="W10" s="2"/>
      <c r="X10" s="2"/>
      <c r="Y10" s="2"/>
      <c r="Z10" s="2"/>
      <c r="AA10" s="2"/>
      <c r="AB10" s="2"/>
      <c r="AC10" s="2"/>
    </row>
    <row r="11" spans="1:29" ht="31.5" x14ac:dyDescent="0.25">
      <c r="A11" s="30"/>
      <c r="B11" s="31"/>
      <c r="C11" s="30"/>
      <c r="D11" s="31"/>
      <c r="E11" s="30"/>
      <c r="F11" s="32"/>
      <c r="G11" s="33" t="s">
        <v>18</v>
      </c>
      <c r="H11" s="33" t="s">
        <v>19</v>
      </c>
      <c r="I11" s="33" t="s">
        <v>21</v>
      </c>
      <c r="J11" s="33" t="s">
        <v>22</v>
      </c>
      <c r="K11" s="33" t="s">
        <v>23</v>
      </c>
      <c r="L11" s="33" t="s">
        <v>22</v>
      </c>
      <c r="M11" s="33" t="s">
        <v>23</v>
      </c>
      <c r="N11" s="33" t="s">
        <v>22</v>
      </c>
      <c r="O11" s="33" t="s">
        <v>23</v>
      </c>
      <c r="P11" s="33" t="s">
        <v>22</v>
      </c>
      <c r="Q11" s="33" t="s">
        <v>23</v>
      </c>
      <c r="R11" s="33" t="s">
        <v>22</v>
      </c>
      <c r="S11" s="34" t="s">
        <v>23</v>
      </c>
      <c r="T11" s="33" t="s">
        <v>22</v>
      </c>
      <c r="U11" s="33" t="s">
        <v>23</v>
      </c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35">
        <v>1</v>
      </c>
      <c r="B12" s="36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6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6">
        <v>14</v>
      </c>
      <c r="O12" s="35">
        <v>15</v>
      </c>
      <c r="P12" s="35">
        <v>16</v>
      </c>
      <c r="Q12" s="35">
        <v>17</v>
      </c>
      <c r="R12" s="35">
        <v>18</v>
      </c>
      <c r="S12" s="35">
        <v>19</v>
      </c>
      <c r="T12" s="36">
        <v>20</v>
      </c>
      <c r="U12" s="35">
        <v>21</v>
      </c>
      <c r="V12" s="2"/>
      <c r="W12" s="2"/>
      <c r="X12" s="2"/>
      <c r="Y12" s="2"/>
      <c r="Z12" s="2"/>
      <c r="AA12" s="2"/>
      <c r="AB12" s="2"/>
      <c r="AC12" s="2"/>
    </row>
    <row r="13" spans="1:29" ht="19.5" customHeight="1" x14ac:dyDescent="0.25">
      <c r="A13" s="76">
        <v>1</v>
      </c>
      <c r="B13" s="38">
        <v>170209</v>
      </c>
      <c r="C13" s="39" t="s">
        <v>83</v>
      </c>
      <c r="D13" s="40">
        <v>17020200009</v>
      </c>
      <c r="E13" s="41" t="s">
        <v>24</v>
      </c>
      <c r="F13" s="41">
        <v>1</v>
      </c>
      <c r="G13" s="77">
        <v>319.87087439999999</v>
      </c>
      <c r="H13" s="77">
        <v>311.28712560000002</v>
      </c>
      <c r="I13" s="43">
        <f t="shared" ref="I13:I33" si="0">SUM(G13:H13)</f>
        <v>631.15800000000002</v>
      </c>
      <c r="J13" s="43">
        <v>270</v>
      </c>
      <c r="K13" s="44">
        <f t="shared" ref="K13:K33" si="1">J13/G13*100</f>
        <v>84.409060533083661</v>
      </c>
      <c r="L13" s="43">
        <v>273</v>
      </c>
      <c r="M13" s="44">
        <f t="shared" ref="M13:M33" si="2">L13/H13*100</f>
        <v>87.700382556393137</v>
      </c>
      <c r="N13" s="43">
        <f t="shared" ref="N13:N33" si="3">SUM(J13,L13)</f>
        <v>543</v>
      </c>
      <c r="O13" s="44">
        <f t="shared" ref="O13:O33" si="4">N13/I13*100</f>
        <v>86.032340554979896</v>
      </c>
      <c r="P13" s="43">
        <v>310</v>
      </c>
      <c r="Q13" s="44">
        <f t="shared" ref="Q13:Q33" si="5">P13/G13*100</f>
        <v>96.914106537984949</v>
      </c>
      <c r="R13" s="43">
        <v>296</v>
      </c>
      <c r="S13" s="46">
        <f t="shared" ref="S13:S33" si="6">R13/H13*100</f>
        <v>95.089059475063621</v>
      </c>
      <c r="T13" s="43">
        <f t="shared" ref="T13:T33" si="7">SUM(P13,R13)</f>
        <v>606</v>
      </c>
      <c r="U13" s="44">
        <f t="shared" ref="U13:U33" si="8">T13/I13*100</f>
        <v>96.013993326552153</v>
      </c>
      <c r="V13" s="2"/>
      <c r="W13" s="2"/>
      <c r="X13" s="2"/>
      <c r="Y13" s="2"/>
      <c r="Z13" s="2"/>
      <c r="AA13" s="2"/>
      <c r="AB13" s="2"/>
      <c r="AC13" s="2"/>
    </row>
    <row r="14" spans="1:29" ht="19.5" customHeight="1" x14ac:dyDescent="0.25">
      <c r="A14" s="49">
        <v>2</v>
      </c>
      <c r="B14" s="38">
        <v>170219</v>
      </c>
      <c r="C14" s="39" t="s">
        <v>84</v>
      </c>
      <c r="D14" s="48">
        <v>17020200017</v>
      </c>
      <c r="E14" s="41" t="s">
        <v>25</v>
      </c>
      <c r="F14" s="41">
        <v>1</v>
      </c>
      <c r="G14" s="77">
        <v>329.63792400000006</v>
      </c>
      <c r="H14" s="77">
        <v>320.79207600000001</v>
      </c>
      <c r="I14" s="43">
        <f t="shared" si="0"/>
        <v>650.43000000000006</v>
      </c>
      <c r="J14" s="43">
        <v>137</v>
      </c>
      <c r="K14" s="44">
        <f t="shared" si="1"/>
        <v>41.560751972215421</v>
      </c>
      <c r="L14" s="43">
        <v>140</v>
      </c>
      <c r="M14" s="44">
        <f t="shared" si="2"/>
        <v>43.641975745061735</v>
      </c>
      <c r="N14" s="43">
        <f t="shared" si="3"/>
        <v>277</v>
      </c>
      <c r="O14" s="44">
        <f t="shared" si="4"/>
        <v>42.587211536983219</v>
      </c>
      <c r="P14" s="43">
        <v>105</v>
      </c>
      <c r="Q14" s="44">
        <f t="shared" si="5"/>
        <v>31.853131073595765</v>
      </c>
      <c r="R14" s="43">
        <v>107</v>
      </c>
      <c r="S14" s="46">
        <f t="shared" si="6"/>
        <v>33.354938605154324</v>
      </c>
      <c r="T14" s="43">
        <f t="shared" si="7"/>
        <v>212</v>
      </c>
      <c r="U14" s="44">
        <f t="shared" si="8"/>
        <v>32.593822548160446</v>
      </c>
      <c r="V14" s="2"/>
      <c r="W14" s="2"/>
      <c r="X14" s="2"/>
      <c r="Y14" s="2"/>
      <c r="Z14" s="2"/>
      <c r="AA14" s="2"/>
      <c r="AB14" s="2"/>
      <c r="AC14" s="2"/>
    </row>
    <row r="15" spans="1:29" ht="19.5" customHeight="1" x14ac:dyDescent="0.25">
      <c r="A15" s="49">
        <v>3</v>
      </c>
      <c r="B15" s="38">
        <v>170219</v>
      </c>
      <c r="C15" s="39" t="s">
        <v>84</v>
      </c>
      <c r="D15" s="48">
        <v>17020200019</v>
      </c>
      <c r="E15" s="41" t="s">
        <v>26</v>
      </c>
      <c r="F15" s="41">
        <v>1</v>
      </c>
      <c r="G15" s="77">
        <v>128.42082496947617</v>
      </c>
      <c r="H15" s="77">
        <v>124.97464655671988</v>
      </c>
      <c r="I15" s="43">
        <f t="shared" si="0"/>
        <v>253.39547152619605</v>
      </c>
      <c r="J15" s="43">
        <v>35</v>
      </c>
      <c r="K15" s="44">
        <f t="shared" si="1"/>
        <v>27.254146676225609</v>
      </c>
      <c r="L15" s="43">
        <v>34</v>
      </c>
      <c r="M15" s="44">
        <f t="shared" si="2"/>
        <v>27.205518028465931</v>
      </c>
      <c r="N15" s="43">
        <f t="shared" si="3"/>
        <v>69</v>
      </c>
      <c r="O15" s="44">
        <f t="shared" si="4"/>
        <v>27.230163027150532</v>
      </c>
      <c r="P15" s="43">
        <v>38</v>
      </c>
      <c r="Q15" s="44">
        <f t="shared" si="5"/>
        <v>29.590216391330664</v>
      </c>
      <c r="R15" s="43">
        <v>37</v>
      </c>
      <c r="S15" s="46">
        <f t="shared" si="6"/>
        <v>29.606004913330569</v>
      </c>
      <c r="T15" s="43">
        <f t="shared" si="7"/>
        <v>75</v>
      </c>
      <c r="U15" s="44">
        <f t="shared" si="8"/>
        <v>29.598003290381019</v>
      </c>
      <c r="V15" s="2"/>
      <c r="W15" s="2"/>
      <c r="X15" s="2"/>
      <c r="Y15" s="2"/>
      <c r="Z15" s="2"/>
      <c r="AA15" s="2"/>
      <c r="AB15" s="2"/>
      <c r="AC15" s="2"/>
    </row>
    <row r="16" spans="1:29" ht="19.5" customHeight="1" x14ac:dyDescent="0.25">
      <c r="A16" s="49">
        <v>4</v>
      </c>
      <c r="B16" s="38">
        <v>170217</v>
      </c>
      <c r="C16" s="39" t="s">
        <v>85</v>
      </c>
      <c r="D16" s="48">
        <v>17020200021</v>
      </c>
      <c r="E16" s="41" t="s">
        <v>27</v>
      </c>
      <c r="F16" s="41">
        <v>1</v>
      </c>
      <c r="G16" s="77">
        <v>95.228733599999998</v>
      </c>
      <c r="H16" s="77">
        <v>92.673266399999989</v>
      </c>
      <c r="I16" s="43">
        <f t="shared" si="0"/>
        <v>187.90199999999999</v>
      </c>
      <c r="J16" s="43">
        <v>57</v>
      </c>
      <c r="K16" s="44">
        <f t="shared" si="1"/>
        <v>59.85588366576787</v>
      </c>
      <c r="L16" s="43">
        <v>38</v>
      </c>
      <c r="M16" s="44">
        <f t="shared" si="2"/>
        <v>41.004273914316244</v>
      </c>
      <c r="N16" s="43">
        <f t="shared" si="3"/>
        <v>95</v>
      </c>
      <c r="O16" s="44">
        <f t="shared" si="4"/>
        <v>50.558269736351932</v>
      </c>
      <c r="P16" s="43">
        <v>60</v>
      </c>
      <c r="Q16" s="44">
        <f t="shared" si="5"/>
        <v>63.006193332387227</v>
      </c>
      <c r="R16" s="43">
        <v>39</v>
      </c>
      <c r="S16" s="46">
        <f t="shared" si="6"/>
        <v>42.083333754166674</v>
      </c>
      <c r="T16" s="43">
        <f t="shared" si="7"/>
        <v>99</v>
      </c>
      <c r="U16" s="44">
        <f t="shared" si="8"/>
        <v>52.687038988408851</v>
      </c>
      <c r="V16" s="2"/>
      <c r="W16" s="2"/>
      <c r="X16" s="2"/>
      <c r="Y16" s="2"/>
      <c r="Z16" s="2"/>
      <c r="AA16" s="2"/>
      <c r="AB16" s="2"/>
      <c r="AC16" s="2"/>
    </row>
    <row r="17" spans="1:29" ht="19.5" customHeight="1" x14ac:dyDescent="0.25">
      <c r="A17" s="49">
        <v>5</v>
      </c>
      <c r="B17" s="38">
        <v>170216</v>
      </c>
      <c r="C17" s="39" t="s">
        <v>86</v>
      </c>
      <c r="D17" s="48">
        <v>17020200020</v>
      </c>
      <c r="E17" s="41" t="s">
        <v>28</v>
      </c>
      <c r="F17" s="41">
        <v>1</v>
      </c>
      <c r="G17" s="77">
        <v>114.27589612756263</v>
      </c>
      <c r="H17" s="77">
        <v>111.20929749430523</v>
      </c>
      <c r="I17" s="43">
        <f t="shared" si="0"/>
        <v>225.48519362186786</v>
      </c>
      <c r="J17" s="43">
        <v>131</v>
      </c>
      <c r="K17" s="44">
        <f t="shared" si="1"/>
        <v>114.63484815185241</v>
      </c>
      <c r="L17" s="43">
        <v>112</v>
      </c>
      <c r="M17" s="44">
        <f t="shared" si="2"/>
        <v>100.71100395696256</v>
      </c>
      <c r="N17" s="43">
        <f t="shared" si="3"/>
        <v>243</v>
      </c>
      <c r="O17" s="44">
        <f t="shared" si="4"/>
        <v>107.76760819493272</v>
      </c>
      <c r="P17" s="43">
        <v>127</v>
      </c>
      <c r="Q17" s="44">
        <f t="shared" si="5"/>
        <v>111.13454744492562</v>
      </c>
      <c r="R17" s="43">
        <v>121</v>
      </c>
      <c r="S17" s="46">
        <f t="shared" si="6"/>
        <v>108.80385248921847</v>
      </c>
      <c r="T17" s="43">
        <f t="shared" si="7"/>
        <v>248</v>
      </c>
      <c r="U17" s="44">
        <f t="shared" si="8"/>
        <v>109.98504869277086</v>
      </c>
      <c r="V17" s="2"/>
      <c r="W17" s="2"/>
      <c r="X17" s="2"/>
      <c r="Y17" s="2"/>
      <c r="Z17" s="2"/>
      <c r="AA17" s="2"/>
      <c r="AB17" s="2"/>
      <c r="AC17" s="2"/>
    </row>
    <row r="18" spans="1:29" ht="19.5" customHeight="1" x14ac:dyDescent="0.25">
      <c r="A18" s="49">
        <v>6</v>
      </c>
      <c r="B18" s="38">
        <v>170218</v>
      </c>
      <c r="C18" s="39" t="s">
        <v>87</v>
      </c>
      <c r="D18" s="48">
        <v>17020200015</v>
      </c>
      <c r="E18" s="41" t="s">
        <v>29</v>
      </c>
      <c r="F18" s="41">
        <v>1</v>
      </c>
      <c r="G18" s="77">
        <v>67.756504783599084</v>
      </c>
      <c r="H18" s="77">
        <v>65.938256036446475</v>
      </c>
      <c r="I18" s="43">
        <f t="shared" si="0"/>
        <v>133.69476082004556</v>
      </c>
      <c r="J18" s="43">
        <v>27</v>
      </c>
      <c r="K18" s="44">
        <f t="shared" si="1"/>
        <v>39.848572600125514</v>
      </c>
      <c r="L18" s="43">
        <v>32</v>
      </c>
      <c r="M18" s="44">
        <f t="shared" si="2"/>
        <v>48.530249241521396</v>
      </c>
      <c r="N18" s="43">
        <f t="shared" si="3"/>
        <v>59</v>
      </c>
      <c r="O18" s="44">
        <f t="shared" si="4"/>
        <v>44.13037551966196</v>
      </c>
      <c r="P18" s="43">
        <v>29</v>
      </c>
      <c r="Q18" s="44">
        <f t="shared" si="5"/>
        <v>42.800318718653337</v>
      </c>
      <c r="R18" s="43">
        <v>32</v>
      </c>
      <c r="S18" s="46">
        <f t="shared" si="6"/>
        <v>48.530249241521396</v>
      </c>
      <c r="T18" s="43">
        <f t="shared" si="7"/>
        <v>61</v>
      </c>
      <c r="U18" s="44">
        <f t="shared" si="8"/>
        <v>45.626320452531857</v>
      </c>
      <c r="V18" s="2"/>
      <c r="W18" s="2"/>
      <c r="X18" s="2"/>
      <c r="Y18" s="2"/>
      <c r="Z18" s="2"/>
      <c r="AA18" s="2"/>
      <c r="AB18" s="2"/>
      <c r="AC18" s="2"/>
    </row>
    <row r="19" spans="1:29" ht="19.5" customHeight="1" x14ac:dyDescent="0.25">
      <c r="A19" s="49">
        <v>7</v>
      </c>
      <c r="B19" s="38">
        <v>170219</v>
      </c>
      <c r="C19" s="39" t="s">
        <v>84</v>
      </c>
      <c r="D19" s="48">
        <v>17020200017</v>
      </c>
      <c r="E19" s="41" t="s">
        <v>30</v>
      </c>
      <c r="F19" s="41">
        <v>1</v>
      </c>
      <c r="G19" s="77">
        <v>107.19685831435081</v>
      </c>
      <c r="H19" s="77">
        <v>104.32022596810936</v>
      </c>
      <c r="I19" s="43">
        <f t="shared" si="0"/>
        <v>211.51708428246016</v>
      </c>
      <c r="J19" s="43">
        <v>80</v>
      </c>
      <c r="K19" s="44">
        <f t="shared" si="1"/>
        <v>74.629052808061758</v>
      </c>
      <c r="L19" s="43">
        <v>80</v>
      </c>
      <c r="M19" s="44">
        <f t="shared" si="2"/>
        <v>76.686950452404076</v>
      </c>
      <c r="N19" s="43">
        <f t="shared" si="3"/>
        <v>160</v>
      </c>
      <c r="O19" s="44">
        <f t="shared" si="4"/>
        <v>75.64400792625139</v>
      </c>
      <c r="P19" s="43">
        <v>81</v>
      </c>
      <c r="Q19" s="44">
        <f t="shared" si="5"/>
        <v>75.561915968162523</v>
      </c>
      <c r="R19" s="43">
        <v>82</v>
      </c>
      <c r="S19" s="46">
        <f t="shared" si="6"/>
        <v>78.604124213714186</v>
      </c>
      <c r="T19" s="43">
        <f t="shared" si="7"/>
        <v>163</v>
      </c>
      <c r="U19" s="44">
        <f t="shared" si="8"/>
        <v>77.062333074868604</v>
      </c>
      <c r="V19" s="2"/>
      <c r="W19" s="2"/>
      <c r="X19" s="2"/>
      <c r="Y19" s="2"/>
      <c r="Z19" s="2"/>
      <c r="AA19" s="2"/>
      <c r="AB19" s="2"/>
      <c r="AC19" s="2"/>
    </row>
    <row r="20" spans="1:29" ht="19.5" customHeight="1" x14ac:dyDescent="0.25">
      <c r="A20" s="49">
        <v>8</v>
      </c>
      <c r="B20" s="38">
        <v>170211</v>
      </c>
      <c r="C20" s="39" t="s">
        <v>88</v>
      </c>
      <c r="D20" s="48">
        <v>17020200013</v>
      </c>
      <c r="E20" s="41" t="s">
        <v>31</v>
      </c>
      <c r="F20" s="41">
        <v>1</v>
      </c>
      <c r="G20" s="77">
        <v>69.779087015945336</v>
      </c>
      <c r="H20" s="77">
        <v>67.90656218678815</v>
      </c>
      <c r="I20" s="43">
        <f t="shared" si="0"/>
        <v>137.68564920273349</v>
      </c>
      <c r="J20" s="43">
        <v>29</v>
      </c>
      <c r="K20" s="44">
        <f t="shared" si="1"/>
        <v>41.559729770286566</v>
      </c>
      <c r="L20" s="43">
        <v>57</v>
      </c>
      <c r="M20" s="44">
        <f t="shared" si="2"/>
        <v>83.93886859301189</v>
      </c>
      <c r="N20" s="43">
        <f t="shared" si="3"/>
        <v>86</v>
      </c>
      <c r="O20" s="44">
        <f t="shared" si="4"/>
        <v>62.461121037654685</v>
      </c>
      <c r="P20" s="43">
        <v>11</v>
      </c>
      <c r="Q20" s="44">
        <f t="shared" si="5"/>
        <v>15.764035430108697</v>
      </c>
      <c r="R20" s="43">
        <v>9</v>
      </c>
      <c r="S20" s="46">
        <f t="shared" si="6"/>
        <v>13.253505567317667</v>
      </c>
      <c r="T20" s="43">
        <f t="shared" si="7"/>
        <v>20</v>
      </c>
      <c r="U20" s="44">
        <f t="shared" si="8"/>
        <v>14.525842101780158</v>
      </c>
      <c r="V20" s="2"/>
      <c r="W20" s="2"/>
      <c r="X20" s="2"/>
      <c r="Y20" s="2"/>
      <c r="Z20" s="2"/>
      <c r="AA20" s="2"/>
      <c r="AB20" s="2"/>
      <c r="AC20" s="2"/>
    </row>
    <row r="21" spans="1:29" ht="19.5" customHeight="1" x14ac:dyDescent="0.25">
      <c r="A21" s="49">
        <v>9</v>
      </c>
      <c r="B21" s="38">
        <v>170211</v>
      </c>
      <c r="C21" s="39" t="s">
        <v>88</v>
      </c>
      <c r="D21" s="48">
        <v>17020200012</v>
      </c>
      <c r="E21" s="41" t="s">
        <v>32</v>
      </c>
      <c r="F21" s="41">
        <v>1</v>
      </c>
      <c r="G21" s="77">
        <v>124.38880728929384</v>
      </c>
      <c r="H21" s="77">
        <v>121.05082824601367</v>
      </c>
      <c r="I21" s="43">
        <f t="shared" si="0"/>
        <v>245.4396355353075</v>
      </c>
      <c r="J21" s="43">
        <v>107</v>
      </c>
      <c r="K21" s="44">
        <f t="shared" si="1"/>
        <v>86.020601315958999</v>
      </c>
      <c r="L21" s="43">
        <v>95</v>
      </c>
      <c r="M21" s="44">
        <f t="shared" si="2"/>
        <v>78.479429985336296</v>
      </c>
      <c r="N21" s="43">
        <f t="shared" si="3"/>
        <v>202</v>
      </c>
      <c r="O21" s="44">
        <f t="shared" si="4"/>
        <v>82.301295615695892</v>
      </c>
      <c r="P21" s="43">
        <v>105</v>
      </c>
      <c r="Q21" s="44">
        <f t="shared" si="5"/>
        <v>84.412739609118645</v>
      </c>
      <c r="R21" s="43">
        <v>98</v>
      </c>
      <c r="S21" s="46">
        <f t="shared" si="6"/>
        <v>80.957727774346921</v>
      </c>
      <c r="T21" s="43">
        <f t="shared" si="7"/>
        <v>203</v>
      </c>
      <c r="U21" s="44">
        <f t="shared" si="8"/>
        <v>82.70872777220923</v>
      </c>
      <c r="V21" s="2"/>
      <c r="W21" s="2"/>
      <c r="X21" s="2"/>
      <c r="Y21" s="2"/>
      <c r="Z21" s="2"/>
      <c r="AA21" s="2"/>
      <c r="AB21" s="2"/>
      <c r="AC21" s="2"/>
    </row>
    <row r="22" spans="1:29" ht="19.5" customHeight="1" x14ac:dyDescent="0.25">
      <c r="A22" s="49">
        <v>10</v>
      </c>
      <c r="B22" s="38">
        <v>170211</v>
      </c>
      <c r="C22" s="39" t="s">
        <v>88</v>
      </c>
      <c r="D22" s="48">
        <v>17020200014</v>
      </c>
      <c r="E22" s="41" t="s">
        <v>33</v>
      </c>
      <c r="F22" s="41">
        <v>1</v>
      </c>
      <c r="G22" s="77">
        <v>113.3247768328019</v>
      </c>
      <c r="H22" s="77">
        <v>110.28370152710714</v>
      </c>
      <c r="I22" s="43">
        <f t="shared" si="0"/>
        <v>223.60847835990904</v>
      </c>
      <c r="J22" s="43">
        <v>78</v>
      </c>
      <c r="K22" s="44">
        <f t="shared" si="1"/>
        <v>68.828725879672646</v>
      </c>
      <c r="L22" s="43">
        <v>81</v>
      </c>
      <c r="M22" s="44">
        <f t="shared" si="2"/>
        <v>73.446936291026319</v>
      </c>
      <c r="N22" s="43">
        <f t="shared" si="3"/>
        <v>159</v>
      </c>
      <c r="O22" s="44">
        <f t="shared" si="4"/>
        <v>71.106427254552287</v>
      </c>
      <c r="P22" s="43">
        <v>58</v>
      </c>
      <c r="Q22" s="44">
        <f t="shared" si="5"/>
        <v>51.180334628474533</v>
      </c>
      <c r="R22" s="43">
        <v>76</v>
      </c>
      <c r="S22" s="46">
        <f t="shared" si="6"/>
        <v>68.913174791580246</v>
      </c>
      <c r="T22" s="43">
        <f t="shared" si="7"/>
        <v>134</v>
      </c>
      <c r="U22" s="44">
        <f t="shared" si="8"/>
        <v>59.926171396918271</v>
      </c>
      <c r="V22" s="2"/>
      <c r="W22" s="2"/>
      <c r="X22" s="2"/>
      <c r="Y22" s="2"/>
      <c r="Z22" s="2"/>
      <c r="AA22" s="2"/>
      <c r="AB22" s="2"/>
      <c r="AC22" s="2"/>
    </row>
    <row r="23" spans="1:29" ht="19.5" customHeight="1" x14ac:dyDescent="0.25">
      <c r="A23" s="49">
        <v>11</v>
      </c>
      <c r="B23" s="38">
        <v>170210</v>
      </c>
      <c r="C23" s="39" t="s">
        <v>34</v>
      </c>
      <c r="D23" s="48">
        <v>17020200011</v>
      </c>
      <c r="E23" s="41" t="s">
        <v>35</v>
      </c>
      <c r="F23" s="41">
        <v>1</v>
      </c>
      <c r="G23" s="77">
        <v>52.081492482915721</v>
      </c>
      <c r="H23" s="77">
        <v>50.683883371298407</v>
      </c>
      <c r="I23" s="43">
        <f t="shared" si="0"/>
        <v>102.76537585421413</v>
      </c>
      <c r="J23" s="43">
        <v>24</v>
      </c>
      <c r="K23" s="44">
        <f t="shared" si="1"/>
        <v>46.081628724201238</v>
      </c>
      <c r="L23" s="43">
        <v>14</v>
      </c>
      <c r="M23" s="44">
        <f t="shared" si="2"/>
        <v>27.622192832856229</v>
      </c>
      <c r="N23" s="43">
        <f t="shared" si="3"/>
        <v>38</v>
      </c>
      <c r="O23" s="44">
        <f t="shared" si="4"/>
        <v>36.977434942589881</v>
      </c>
      <c r="P23" s="43">
        <v>30</v>
      </c>
      <c r="Q23" s="44">
        <f t="shared" si="5"/>
        <v>57.602035905251547</v>
      </c>
      <c r="R23" s="43">
        <v>20</v>
      </c>
      <c r="S23" s="46">
        <f t="shared" si="6"/>
        <v>39.460275475508908</v>
      </c>
      <c r="T23" s="43">
        <f t="shared" si="7"/>
        <v>50</v>
      </c>
      <c r="U23" s="44">
        <f t="shared" si="8"/>
        <v>48.654519661302473</v>
      </c>
      <c r="V23" s="2"/>
      <c r="W23" s="2"/>
      <c r="X23" s="2"/>
      <c r="Y23" s="2"/>
      <c r="Z23" s="2"/>
      <c r="AA23" s="2"/>
      <c r="AB23" s="2"/>
      <c r="AC23" s="2"/>
    </row>
    <row r="24" spans="1:29" ht="19.5" customHeight="1" x14ac:dyDescent="0.25">
      <c r="A24" s="49">
        <v>12</v>
      </c>
      <c r="B24" s="38">
        <v>170210</v>
      </c>
      <c r="C24" s="39" t="s">
        <v>34</v>
      </c>
      <c r="D24" s="48">
        <v>17020200010</v>
      </c>
      <c r="E24" s="41" t="s">
        <v>36</v>
      </c>
      <c r="F24" s="41">
        <v>1</v>
      </c>
      <c r="G24" s="77">
        <v>62.700049202733489</v>
      </c>
      <c r="H24" s="77">
        <v>61.017490660592266</v>
      </c>
      <c r="I24" s="43">
        <f t="shared" si="0"/>
        <v>123.71753986332575</v>
      </c>
      <c r="J24" s="43">
        <v>39</v>
      </c>
      <c r="K24" s="44">
        <f t="shared" si="1"/>
        <v>62.200908126719213</v>
      </c>
      <c r="L24" s="43">
        <v>39</v>
      </c>
      <c r="M24" s="44">
        <f t="shared" si="2"/>
        <v>63.916099429483566</v>
      </c>
      <c r="N24" s="43">
        <f t="shared" si="3"/>
        <v>78</v>
      </c>
      <c r="O24" s="44">
        <f t="shared" si="4"/>
        <v>63.046840477242597</v>
      </c>
      <c r="P24" s="43">
        <v>34</v>
      </c>
      <c r="Q24" s="44">
        <f t="shared" si="5"/>
        <v>54.226432725857777</v>
      </c>
      <c r="R24" s="43">
        <v>39</v>
      </c>
      <c r="S24" s="46">
        <f t="shared" si="6"/>
        <v>63.916099429483566</v>
      </c>
      <c r="T24" s="43">
        <f t="shared" si="7"/>
        <v>73</v>
      </c>
      <c r="U24" s="44">
        <f t="shared" si="8"/>
        <v>59.005376344086017</v>
      </c>
      <c r="V24" s="2"/>
      <c r="W24" s="2"/>
      <c r="X24" s="2"/>
      <c r="Y24" s="2"/>
      <c r="Z24" s="2"/>
      <c r="AA24" s="2"/>
      <c r="AB24" s="2"/>
      <c r="AC24" s="2"/>
    </row>
    <row r="25" spans="1:29" ht="19.5" customHeight="1" x14ac:dyDescent="0.25">
      <c r="A25" s="49">
        <v>13</v>
      </c>
      <c r="B25" s="38">
        <v>170224</v>
      </c>
      <c r="C25" s="39" t="s">
        <v>37</v>
      </c>
      <c r="D25" s="48">
        <v>17020200018</v>
      </c>
      <c r="E25" s="41" t="s">
        <v>38</v>
      </c>
      <c r="F25" s="41">
        <v>1</v>
      </c>
      <c r="G25" s="77">
        <v>95.228733599999998</v>
      </c>
      <c r="H25" s="77">
        <v>92.673266399999989</v>
      </c>
      <c r="I25" s="43">
        <f t="shared" si="0"/>
        <v>187.90199999999999</v>
      </c>
      <c r="J25" s="43">
        <v>51</v>
      </c>
      <c r="K25" s="44">
        <f t="shared" si="1"/>
        <v>53.555264332529148</v>
      </c>
      <c r="L25" s="43">
        <v>40</v>
      </c>
      <c r="M25" s="44">
        <f t="shared" si="2"/>
        <v>43.162393594017104</v>
      </c>
      <c r="N25" s="43">
        <f t="shared" si="3"/>
        <v>91</v>
      </c>
      <c r="O25" s="44">
        <f t="shared" si="4"/>
        <v>48.429500484295005</v>
      </c>
      <c r="P25" s="43">
        <v>81</v>
      </c>
      <c r="Q25" s="44">
        <f t="shared" si="5"/>
        <v>85.058360998722776</v>
      </c>
      <c r="R25" s="43">
        <v>64</v>
      </c>
      <c r="S25" s="46">
        <f t="shared" si="6"/>
        <v>69.059829750427369</v>
      </c>
      <c r="T25" s="43">
        <f t="shared" si="7"/>
        <v>145</v>
      </c>
      <c r="U25" s="44">
        <f t="shared" si="8"/>
        <v>77.167885387063478</v>
      </c>
      <c r="V25" s="2"/>
      <c r="W25" s="2"/>
      <c r="X25" s="2"/>
      <c r="Y25" s="2"/>
      <c r="Z25" s="2"/>
      <c r="AA25" s="2"/>
      <c r="AB25" s="2"/>
      <c r="AC25" s="2"/>
    </row>
    <row r="26" spans="1:29" ht="19.5" customHeight="1" x14ac:dyDescent="0.25">
      <c r="A26" s="49">
        <v>14</v>
      </c>
      <c r="B26" s="38">
        <v>170208</v>
      </c>
      <c r="C26" s="39" t="s">
        <v>89</v>
      </c>
      <c r="D26" s="48">
        <v>17020200005</v>
      </c>
      <c r="E26" s="41" t="s">
        <v>39</v>
      </c>
      <c r="F26" s="41">
        <v>1</v>
      </c>
      <c r="G26" s="77">
        <v>96.072656036446475</v>
      </c>
      <c r="H26" s="77">
        <v>93.49454214123007</v>
      </c>
      <c r="I26" s="43">
        <f t="shared" si="0"/>
        <v>189.56719817767654</v>
      </c>
      <c r="J26" s="43">
        <v>39</v>
      </c>
      <c r="K26" s="44">
        <f t="shared" si="1"/>
        <v>40.59427688270096</v>
      </c>
      <c r="L26" s="43">
        <v>34</v>
      </c>
      <c r="M26" s="44">
        <f t="shared" si="2"/>
        <v>36.365759135587417</v>
      </c>
      <c r="N26" s="43">
        <f t="shared" si="3"/>
        <v>73</v>
      </c>
      <c r="O26" s="44">
        <f t="shared" si="4"/>
        <v>38.508771929824562</v>
      </c>
      <c r="P26" s="43">
        <v>32</v>
      </c>
      <c r="Q26" s="44">
        <f t="shared" si="5"/>
        <v>33.30812462170335</v>
      </c>
      <c r="R26" s="43">
        <v>34</v>
      </c>
      <c r="S26" s="46">
        <f t="shared" si="6"/>
        <v>36.365759135587417</v>
      </c>
      <c r="T26" s="43">
        <f t="shared" si="7"/>
        <v>66</v>
      </c>
      <c r="U26" s="44">
        <f t="shared" si="8"/>
        <v>34.81614996395097</v>
      </c>
      <c r="V26" s="2"/>
      <c r="W26" s="2"/>
      <c r="X26" s="2"/>
      <c r="Y26" s="2"/>
      <c r="Z26" s="2"/>
      <c r="AA26" s="2"/>
      <c r="AB26" s="2"/>
      <c r="AC26" s="2"/>
    </row>
    <row r="27" spans="1:29" ht="19.5" customHeight="1" x14ac:dyDescent="0.25">
      <c r="A27" s="49">
        <v>15</v>
      </c>
      <c r="B27" s="38">
        <v>170208</v>
      </c>
      <c r="C27" s="39" t="s">
        <v>89</v>
      </c>
      <c r="D27" s="48">
        <v>17020200004</v>
      </c>
      <c r="E27" s="41" t="s">
        <v>40</v>
      </c>
      <c r="F27" s="41">
        <v>1</v>
      </c>
      <c r="G27" s="77">
        <v>39.859533698405464</v>
      </c>
      <c r="H27" s="77">
        <v>38.789901381321179</v>
      </c>
      <c r="I27" s="43">
        <f t="shared" si="0"/>
        <v>78.649435079726643</v>
      </c>
      <c r="J27" s="43">
        <v>31</v>
      </c>
      <c r="K27" s="44">
        <f t="shared" si="1"/>
        <v>77.773112537039339</v>
      </c>
      <c r="L27" s="43">
        <v>15</v>
      </c>
      <c r="M27" s="44">
        <f t="shared" si="2"/>
        <v>38.66985856072084</v>
      </c>
      <c r="N27" s="43">
        <f t="shared" si="3"/>
        <v>46</v>
      </c>
      <c r="O27" s="44">
        <f t="shared" si="4"/>
        <v>58.487387675919052</v>
      </c>
      <c r="P27" s="43">
        <v>38</v>
      </c>
      <c r="Q27" s="44">
        <f t="shared" si="5"/>
        <v>95.334783109919186</v>
      </c>
      <c r="R27" s="43">
        <v>22</v>
      </c>
      <c r="S27" s="46">
        <f t="shared" si="6"/>
        <v>56.715792555723901</v>
      </c>
      <c r="T27" s="43">
        <f t="shared" si="7"/>
        <v>60</v>
      </c>
      <c r="U27" s="44">
        <f t="shared" si="8"/>
        <v>76.287896968590076</v>
      </c>
      <c r="V27" s="2"/>
      <c r="W27" s="2"/>
      <c r="X27" s="2"/>
      <c r="Y27" s="2"/>
      <c r="Z27" s="2"/>
      <c r="AA27" s="2"/>
      <c r="AB27" s="2"/>
      <c r="AC27" s="2"/>
    </row>
    <row r="28" spans="1:29" ht="19.5" customHeight="1" x14ac:dyDescent="0.25">
      <c r="A28" s="49">
        <v>16</v>
      </c>
      <c r="B28" s="38">
        <v>170222</v>
      </c>
      <c r="C28" s="39" t="s">
        <v>90</v>
      </c>
      <c r="D28" s="48">
        <v>17020200008</v>
      </c>
      <c r="E28" s="41" t="s">
        <v>41</v>
      </c>
      <c r="F28" s="41">
        <v>1</v>
      </c>
      <c r="G28" s="77">
        <v>103.99005418496589</v>
      </c>
      <c r="H28" s="77">
        <v>101.19947656674265</v>
      </c>
      <c r="I28" s="43">
        <f t="shared" si="0"/>
        <v>205.18953075170853</v>
      </c>
      <c r="J28" s="43">
        <v>60</v>
      </c>
      <c r="K28" s="44">
        <f t="shared" si="1"/>
        <v>57.697825499041187</v>
      </c>
      <c r="L28" s="43">
        <v>42</v>
      </c>
      <c r="M28" s="44">
        <f t="shared" si="2"/>
        <v>41.502190944930767</v>
      </c>
      <c r="N28" s="43">
        <f t="shared" si="3"/>
        <v>102</v>
      </c>
      <c r="O28" s="44">
        <f t="shared" si="4"/>
        <v>49.710138536953927</v>
      </c>
      <c r="P28" s="43">
        <v>62</v>
      </c>
      <c r="Q28" s="44">
        <f t="shared" si="5"/>
        <v>59.621086349009232</v>
      </c>
      <c r="R28" s="43">
        <v>53</v>
      </c>
      <c r="S28" s="46">
        <f t="shared" si="6"/>
        <v>52.371812382888827</v>
      </c>
      <c r="T28" s="43">
        <f t="shared" si="7"/>
        <v>115</v>
      </c>
      <c r="U28" s="44">
        <f t="shared" si="8"/>
        <v>56.045744428918645</v>
      </c>
      <c r="V28" s="2"/>
      <c r="W28" s="2"/>
      <c r="X28" s="2"/>
      <c r="Y28" s="2"/>
      <c r="Z28" s="2"/>
      <c r="AA28" s="2"/>
      <c r="AB28" s="2"/>
      <c r="AC28" s="2"/>
    </row>
    <row r="29" spans="1:29" ht="19.5" customHeight="1" x14ac:dyDescent="0.25">
      <c r="A29" s="49">
        <v>17</v>
      </c>
      <c r="B29" s="38">
        <v>170220</v>
      </c>
      <c r="C29" s="39" t="s">
        <v>42</v>
      </c>
      <c r="D29" s="48">
        <v>17020200006</v>
      </c>
      <c r="E29" s="41" t="s">
        <v>43</v>
      </c>
      <c r="F29" s="41">
        <v>1</v>
      </c>
      <c r="G29" s="77">
        <v>77.869415945330232</v>
      </c>
      <c r="H29" s="77">
        <v>75.779786788154851</v>
      </c>
      <c r="I29" s="43">
        <f t="shared" si="0"/>
        <v>153.64920273348508</v>
      </c>
      <c r="J29" s="43">
        <v>13</v>
      </c>
      <c r="K29" s="44">
        <f t="shared" si="1"/>
        <v>16.694616034011229</v>
      </c>
      <c r="L29" s="43">
        <v>21</v>
      </c>
      <c r="M29" s="44">
        <f t="shared" si="2"/>
        <v>27.711875277118768</v>
      </c>
      <c r="N29" s="43">
        <f t="shared" si="3"/>
        <v>34</v>
      </c>
      <c r="O29" s="44">
        <f t="shared" si="4"/>
        <v>22.128328292711871</v>
      </c>
      <c r="P29" s="43">
        <v>6</v>
      </c>
      <c r="Q29" s="44">
        <f t="shared" si="5"/>
        <v>7.7052074003128759</v>
      </c>
      <c r="R29" s="43">
        <v>11</v>
      </c>
      <c r="S29" s="46">
        <f t="shared" si="6"/>
        <v>14.515744192776497</v>
      </c>
      <c r="T29" s="43">
        <f t="shared" si="7"/>
        <v>17</v>
      </c>
      <c r="U29" s="44">
        <f t="shared" si="8"/>
        <v>11.064164146355935</v>
      </c>
      <c r="V29" s="2"/>
      <c r="W29" s="2"/>
      <c r="X29" s="2"/>
      <c r="Y29" s="2"/>
      <c r="Z29" s="2"/>
      <c r="AA29" s="2"/>
      <c r="AB29" s="2"/>
      <c r="AC29" s="2"/>
    </row>
    <row r="30" spans="1:29" ht="19.5" customHeight="1" x14ac:dyDescent="0.25">
      <c r="A30" s="49">
        <v>18</v>
      </c>
      <c r="B30" s="38">
        <v>170207</v>
      </c>
      <c r="C30" s="39" t="s">
        <v>91</v>
      </c>
      <c r="D30" s="48">
        <v>17020200003</v>
      </c>
      <c r="E30" s="41" t="s">
        <v>44</v>
      </c>
      <c r="F30" s="41">
        <v>1</v>
      </c>
      <c r="G30" s="77">
        <v>152.05267577220962</v>
      </c>
      <c r="H30" s="77">
        <v>147.97233561731213</v>
      </c>
      <c r="I30" s="43">
        <f t="shared" si="0"/>
        <v>300.02501138952175</v>
      </c>
      <c r="J30" s="43">
        <v>35</v>
      </c>
      <c r="K30" s="44">
        <f t="shared" si="1"/>
        <v>23.018338758098253</v>
      </c>
      <c r="L30" s="43">
        <v>30</v>
      </c>
      <c r="M30" s="44">
        <f t="shared" si="2"/>
        <v>20.274059928057341</v>
      </c>
      <c r="N30" s="43">
        <f t="shared" si="3"/>
        <v>65</v>
      </c>
      <c r="O30" s="44">
        <f t="shared" si="4"/>
        <v>21.664860439122073</v>
      </c>
      <c r="P30" s="43">
        <v>52</v>
      </c>
      <c r="Q30" s="44">
        <f t="shared" si="5"/>
        <v>34.1986747263174</v>
      </c>
      <c r="R30" s="43">
        <v>35</v>
      </c>
      <c r="S30" s="46">
        <f t="shared" si="6"/>
        <v>23.653069916066897</v>
      </c>
      <c r="T30" s="43">
        <f t="shared" si="7"/>
        <v>87</v>
      </c>
      <c r="U30" s="44">
        <f t="shared" si="8"/>
        <v>28.997582433901854</v>
      </c>
      <c r="V30" s="2"/>
      <c r="W30" s="2"/>
      <c r="X30" s="2"/>
      <c r="Y30" s="2"/>
      <c r="Z30" s="2"/>
      <c r="AA30" s="2"/>
      <c r="AB30" s="2"/>
      <c r="AC30" s="2"/>
    </row>
    <row r="31" spans="1:29" ht="19.5" customHeight="1" x14ac:dyDescent="0.25">
      <c r="A31" s="49">
        <v>19</v>
      </c>
      <c r="B31" s="38">
        <v>170223</v>
      </c>
      <c r="C31" s="39" t="s">
        <v>45</v>
      </c>
      <c r="D31" s="48">
        <v>17020200002</v>
      </c>
      <c r="E31" s="41" t="s">
        <v>46</v>
      </c>
      <c r="F31" s="41">
        <v>1</v>
      </c>
      <c r="G31" s="77">
        <v>81.914580410022765</v>
      </c>
      <c r="H31" s="77">
        <v>79.716399088838259</v>
      </c>
      <c r="I31" s="43">
        <f t="shared" si="0"/>
        <v>161.63097949886102</v>
      </c>
      <c r="J31" s="43">
        <v>35</v>
      </c>
      <c r="K31" s="44">
        <f t="shared" si="1"/>
        <v>42.727436098442773</v>
      </c>
      <c r="L31" s="43">
        <v>13</v>
      </c>
      <c r="M31" s="44">
        <f t="shared" si="2"/>
        <v>16.307811377069886</v>
      </c>
      <c r="N31" s="43">
        <f t="shared" si="3"/>
        <v>48</v>
      </c>
      <c r="O31" s="44">
        <f t="shared" si="4"/>
        <v>29.697277185861665</v>
      </c>
      <c r="P31" s="43">
        <v>34</v>
      </c>
      <c r="Q31" s="44">
        <f t="shared" si="5"/>
        <v>41.506652209915842</v>
      </c>
      <c r="R31" s="43">
        <v>13</v>
      </c>
      <c r="S31" s="46">
        <f t="shared" si="6"/>
        <v>16.307811377069886</v>
      </c>
      <c r="T31" s="43">
        <f t="shared" si="7"/>
        <v>47</v>
      </c>
      <c r="U31" s="44">
        <f t="shared" si="8"/>
        <v>29.078583911156215</v>
      </c>
      <c r="V31" s="2"/>
      <c r="W31" s="2"/>
      <c r="X31" s="2"/>
      <c r="Y31" s="2"/>
      <c r="Z31" s="2"/>
      <c r="AA31" s="2"/>
      <c r="AB31" s="2"/>
      <c r="AC31" s="2"/>
    </row>
    <row r="32" spans="1:29" ht="19.5" customHeight="1" x14ac:dyDescent="0.25">
      <c r="A32" s="49">
        <v>20</v>
      </c>
      <c r="B32" s="38">
        <v>170221</v>
      </c>
      <c r="C32" s="41" t="s">
        <v>47</v>
      </c>
      <c r="D32" s="48">
        <v>17020200007</v>
      </c>
      <c r="E32" s="41" t="s">
        <v>48</v>
      </c>
      <c r="F32" s="41">
        <v>1</v>
      </c>
      <c r="G32" s="77">
        <v>105.60660303416849</v>
      </c>
      <c r="H32" s="77">
        <v>102.77264525740311</v>
      </c>
      <c r="I32" s="43">
        <f t="shared" si="0"/>
        <v>208.3792482915716</v>
      </c>
      <c r="J32" s="43">
        <v>62</v>
      </c>
      <c r="K32" s="44">
        <f t="shared" si="1"/>
        <v>58.708450247131047</v>
      </c>
      <c r="L32" s="43">
        <v>44</v>
      </c>
      <c r="M32" s="44">
        <f t="shared" si="2"/>
        <v>42.81294880539285</v>
      </c>
      <c r="N32" s="43">
        <f t="shared" si="3"/>
        <v>106</v>
      </c>
      <c r="O32" s="44">
        <f t="shared" si="4"/>
        <v>50.868788936065769</v>
      </c>
      <c r="P32" s="43">
        <v>99</v>
      </c>
      <c r="Q32" s="44">
        <f t="shared" si="5"/>
        <v>93.744138297838305</v>
      </c>
      <c r="R32" s="43">
        <v>82</v>
      </c>
      <c r="S32" s="46">
        <f t="shared" si="6"/>
        <v>79.787768228232139</v>
      </c>
      <c r="T32" s="43">
        <f t="shared" si="7"/>
        <v>181</v>
      </c>
      <c r="U32" s="44">
        <f t="shared" si="8"/>
        <v>86.860856579508535</v>
      </c>
      <c r="V32" s="2"/>
      <c r="W32" s="2"/>
      <c r="X32" s="2"/>
      <c r="Y32" s="2"/>
      <c r="Z32" s="2"/>
      <c r="AA32" s="2"/>
      <c r="AB32" s="2"/>
      <c r="AC32" s="2"/>
    </row>
    <row r="33" spans="1:29" ht="19.5" customHeight="1" x14ac:dyDescent="0.25">
      <c r="A33" s="49">
        <v>21</v>
      </c>
      <c r="B33" s="38">
        <v>170206</v>
      </c>
      <c r="C33" s="39" t="s">
        <v>92</v>
      </c>
      <c r="D33" s="48">
        <v>17020200001</v>
      </c>
      <c r="E33" s="41" t="s">
        <v>49</v>
      </c>
      <c r="F33" s="41">
        <v>1</v>
      </c>
      <c r="G33" s="43">
        <v>104.59531191799547</v>
      </c>
      <c r="H33" s="43">
        <v>101.78849218223237</v>
      </c>
      <c r="I33" s="43">
        <f t="shared" si="0"/>
        <v>206.38380410022785</v>
      </c>
      <c r="J33" s="43">
        <v>21</v>
      </c>
      <c r="K33" s="44">
        <f t="shared" si="1"/>
        <v>20.07738168653712</v>
      </c>
      <c r="L33" s="43">
        <v>22</v>
      </c>
      <c r="M33" s="44">
        <f t="shared" si="2"/>
        <v>21.613445221895326</v>
      </c>
      <c r="N33" s="43">
        <f t="shared" si="3"/>
        <v>43</v>
      </c>
      <c r="O33" s="44">
        <f t="shared" si="4"/>
        <v>20.834968222175789</v>
      </c>
      <c r="P33" s="43">
        <v>21</v>
      </c>
      <c r="Q33" s="44">
        <f t="shared" si="5"/>
        <v>20.07738168653712</v>
      </c>
      <c r="R33" s="43">
        <v>30</v>
      </c>
      <c r="S33" s="46">
        <f t="shared" si="6"/>
        <v>29.472879848039078</v>
      </c>
      <c r="T33" s="43">
        <f t="shared" si="7"/>
        <v>51</v>
      </c>
      <c r="U33" s="44">
        <f t="shared" si="8"/>
        <v>24.711241379789886</v>
      </c>
      <c r="V33" s="2"/>
      <c r="W33" s="2"/>
      <c r="X33" s="2"/>
      <c r="Y33" s="2"/>
      <c r="Z33" s="2"/>
      <c r="AA33" s="2"/>
      <c r="AB33" s="2"/>
      <c r="AC33" s="2"/>
    </row>
    <row r="34" spans="1:29" ht="19.5" customHeight="1" x14ac:dyDescent="0.25">
      <c r="A34" s="50"/>
      <c r="B34" s="50"/>
      <c r="C34" s="50"/>
      <c r="D34" s="50"/>
      <c r="E34" s="50"/>
      <c r="F34" s="50"/>
      <c r="G34" s="43"/>
      <c r="H34" s="43"/>
      <c r="I34" s="43"/>
      <c r="J34" s="43"/>
      <c r="K34" s="51"/>
      <c r="L34" s="52"/>
      <c r="M34" s="51"/>
      <c r="N34" s="43"/>
      <c r="O34" s="51"/>
      <c r="P34" s="52"/>
      <c r="Q34" s="51"/>
      <c r="R34" s="52"/>
      <c r="S34" s="53"/>
      <c r="T34" s="43"/>
      <c r="U34" s="51"/>
      <c r="V34" s="2"/>
      <c r="W34" s="2"/>
      <c r="X34" s="2"/>
      <c r="Y34" s="2"/>
      <c r="Z34" s="2"/>
      <c r="AA34" s="2"/>
      <c r="AB34" s="2"/>
      <c r="AC34" s="2"/>
    </row>
    <row r="35" spans="1:29" ht="19.5" customHeight="1" thickBot="1" x14ac:dyDescent="0.3">
      <c r="A35" s="54" t="s">
        <v>50</v>
      </c>
      <c r="B35" s="54"/>
      <c r="C35" s="54"/>
      <c r="D35" s="54"/>
      <c r="E35" s="54"/>
      <c r="F35" s="56">
        <v>21</v>
      </c>
      <c r="G35" s="55">
        <f t="shared" ref="G35:J35" si="9">SUM(G13:G34)</f>
        <v>2441.851393618223</v>
      </c>
      <c r="H35" s="55">
        <f t="shared" si="9"/>
        <v>2376.3242054706147</v>
      </c>
      <c r="I35" s="55">
        <f t="shared" si="9"/>
        <v>4818.1755990888396</v>
      </c>
      <c r="J35" s="55">
        <f t="shared" si="9"/>
        <v>1361</v>
      </c>
      <c r="K35" s="78">
        <f>J35/G35*100</f>
        <v>55.736397536597536</v>
      </c>
      <c r="L35" s="55">
        <f>SUM(L13:L34)</f>
        <v>1256</v>
      </c>
      <c r="M35" s="78">
        <f>L35/H35*100</f>
        <v>52.854740826547186</v>
      </c>
      <c r="N35" s="55">
        <f>SUM(N13:N34)</f>
        <v>2617</v>
      </c>
      <c r="O35" s="78">
        <f>N35/I35*100</f>
        <v>54.315164447200679</v>
      </c>
      <c r="P35" s="55">
        <f>SUM(P13:P34)</f>
        <v>1413</v>
      </c>
      <c r="Q35" s="78">
        <f>P35/G35*100</f>
        <v>57.865929257319863</v>
      </c>
      <c r="R35" s="55">
        <f>SUM(R13:R34)</f>
        <v>1300</v>
      </c>
      <c r="S35" s="79">
        <f>R35/H35*100</f>
        <v>54.706340027477182</v>
      </c>
      <c r="T35" s="55">
        <f>SUM(T13:T34)</f>
        <v>2713</v>
      </c>
      <c r="U35" s="78">
        <f>T35/I35*100</f>
        <v>56.307619849161426</v>
      </c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5">
      <c r="A36" s="65"/>
      <c r="B36" s="65"/>
      <c r="C36" s="65"/>
      <c r="D36" s="65"/>
      <c r="E36" s="65"/>
      <c r="F36" s="65"/>
      <c r="G36" s="65"/>
      <c r="H36" s="6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5">
      <c r="A39" s="2"/>
      <c r="B39" s="2"/>
      <c r="C39" s="8"/>
      <c r="D39" s="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ht="15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</sheetData>
  <mergeCells count="18">
    <mergeCell ref="J9:O9"/>
    <mergeCell ref="P9:U9"/>
    <mergeCell ref="J10:K10"/>
    <mergeCell ref="L10:M10"/>
    <mergeCell ref="N10:O10"/>
    <mergeCell ref="P10:Q10"/>
    <mergeCell ref="R10:S10"/>
    <mergeCell ref="T10:U10"/>
    <mergeCell ref="A3:U3"/>
    <mergeCell ref="A4:U4"/>
    <mergeCell ref="A8:A11"/>
    <mergeCell ref="B8:B11"/>
    <mergeCell ref="C8:C11"/>
    <mergeCell ref="D8:D11"/>
    <mergeCell ref="E8:E11"/>
    <mergeCell ref="F8:F11"/>
    <mergeCell ref="G8:I10"/>
    <mergeCell ref="J8:U8"/>
  </mergeCells>
  <printOptions horizontalCentered="1"/>
  <pageMargins left="0.19685039370078741" right="0.19685039370078741" top="0.39370078740157483" bottom="0.3937007874015748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41</vt:lpstr>
      <vt:lpstr>42</vt:lpstr>
      <vt:lpstr>43</vt:lpstr>
      <vt:lpstr>44</vt:lpstr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akunbarulagie3@gmail.com</dc:creator>
  <cp:lastModifiedBy>akunbarulagie3@gmail.com</cp:lastModifiedBy>
  <dcterms:created xsi:type="dcterms:W3CDTF">2026-05-23T15:14:55Z</dcterms:created>
  <dcterms:modified xsi:type="dcterms:W3CDTF">2026-05-23T15:15:21Z</dcterms:modified>
</cp:coreProperties>
</file>