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2857\Documents\"/>
    </mc:Choice>
  </mc:AlternateContent>
  <xr:revisionPtr revIDLastSave="0" documentId="8_{F7698423-0997-4444-869C-97B257226201}" xr6:coauthVersionLast="47" xr6:coauthVersionMax="47" xr10:uidLastSave="{00000000-0000-0000-0000-000000000000}"/>
  <bookViews>
    <workbookView xWindow="-120" yWindow="-120" windowWidth="20730" windowHeight="11040" xr2:uid="{73C67904-5611-40E5-8B8E-89B33017588C}"/>
  </bookViews>
  <sheets>
    <sheet name="angka kesembuhan TBC" sheetId="1" r:id="rId1"/>
    <sheet name="angka kesakitan DB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" l="1"/>
  <c r="K35" i="2" s="1"/>
  <c r="G35" i="2"/>
  <c r="J35" i="2" s="1"/>
  <c r="E35" i="2"/>
  <c r="D35" i="2"/>
  <c r="K31" i="2"/>
  <c r="J31" i="2"/>
  <c r="I31" i="2"/>
  <c r="L31" i="2" s="1"/>
  <c r="F31" i="2"/>
  <c r="C31" i="2"/>
  <c r="B31" i="2"/>
  <c r="K30" i="2"/>
  <c r="J30" i="2"/>
  <c r="I30" i="2"/>
  <c r="L30" i="2" s="1"/>
  <c r="F30" i="2"/>
  <c r="C30" i="2"/>
  <c r="B30" i="2"/>
  <c r="K29" i="2"/>
  <c r="J29" i="2"/>
  <c r="I29" i="2"/>
  <c r="F29" i="2"/>
  <c r="L29" i="2" s="1"/>
  <c r="C29" i="2"/>
  <c r="B29" i="2"/>
  <c r="K28" i="2"/>
  <c r="J28" i="2"/>
  <c r="I28" i="2"/>
  <c r="L28" i="2" s="1"/>
  <c r="F28" i="2"/>
  <c r="C28" i="2"/>
  <c r="B28" i="2"/>
  <c r="K27" i="2"/>
  <c r="J27" i="2"/>
  <c r="I27" i="2"/>
  <c r="F27" i="2"/>
  <c r="L27" i="2" s="1"/>
  <c r="C27" i="2"/>
  <c r="B27" i="2"/>
  <c r="K26" i="2"/>
  <c r="J26" i="2"/>
  <c r="I26" i="2"/>
  <c r="L26" i="2" s="1"/>
  <c r="F26" i="2"/>
  <c r="C26" i="2"/>
  <c r="B26" i="2"/>
  <c r="K25" i="2"/>
  <c r="J25" i="2"/>
  <c r="I25" i="2"/>
  <c r="F25" i="2"/>
  <c r="L25" i="2" s="1"/>
  <c r="C25" i="2"/>
  <c r="B25" i="2"/>
  <c r="K24" i="2"/>
  <c r="J24" i="2"/>
  <c r="I24" i="2"/>
  <c r="L24" i="2" s="1"/>
  <c r="F24" i="2"/>
  <c r="C24" i="2"/>
  <c r="B24" i="2"/>
  <c r="K23" i="2"/>
  <c r="J23" i="2"/>
  <c r="I23" i="2"/>
  <c r="F23" i="2"/>
  <c r="L23" i="2" s="1"/>
  <c r="C23" i="2"/>
  <c r="B23" i="2"/>
  <c r="K22" i="2"/>
  <c r="J22" i="2"/>
  <c r="I22" i="2"/>
  <c r="L22" i="2" s="1"/>
  <c r="F22" i="2"/>
  <c r="C22" i="2"/>
  <c r="B22" i="2"/>
  <c r="K21" i="2"/>
  <c r="J21" i="2"/>
  <c r="I21" i="2"/>
  <c r="F21" i="2"/>
  <c r="L21" i="2" s="1"/>
  <c r="C21" i="2"/>
  <c r="B21" i="2"/>
  <c r="K20" i="2"/>
  <c r="J20" i="2"/>
  <c r="I20" i="2"/>
  <c r="L20" i="2" s="1"/>
  <c r="F20" i="2"/>
  <c r="C20" i="2"/>
  <c r="B20" i="2"/>
  <c r="K19" i="2"/>
  <c r="J19" i="2"/>
  <c r="I19" i="2"/>
  <c r="F19" i="2"/>
  <c r="L19" i="2" s="1"/>
  <c r="C19" i="2"/>
  <c r="B19" i="2"/>
  <c r="K18" i="2"/>
  <c r="J18" i="2"/>
  <c r="I18" i="2"/>
  <c r="L18" i="2" s="1"/>
  <c r="F18" i="2"/>
  <c r="C18" i="2"/>
  <c r="B18" i="2"/>
  <c r="K17" i="2"/>
  <c r="J17" i="2"/>
  <c r="I17" i="2"/>
  <c r="F17" i="2"/>
  <c r="L17" i="2" s="1"/>
  <c r="C17" i="2"/>
  <c r="B17" i="2"/>
  <c r="K16" i="2"/>
  <c r="J16" i="2"/>
  <c r="I16" i="2"/>
  <c r="L16" i="2" s="1"/>
  <c r="F16" i="2"/>
  <c r="C16" i="2"/>
  <c r="B16" i="2"/>
  <c r="K15" i="2"/>
  <c r="J15" i="2"/>
  <c r="I15" i="2"/>
  <c r="F15" i="2"/>
  <c r="L15" i="2" s="1"/>
  <c r="C15" i="2"/>
  <c r="B15" i="2"/>
  <c r="K14" i="2"/>
  <c r="J14" i="2"/>
  <c r="I14" i="2"/>
  <c r="L14" i="2" s="1"/>
  <c r="F14" i="2"/>
  <c r="C14" i="2"/>
  <c r="B14" i="2"/>
  <c r="K13" i="2"/>
  <c r="J13" i="2"/>
  <c r="I13" i="2"/>
  <c r="F13" i="2"/>
  <c r="L13" i="2" s="1"/>
  <c r="C13" i="2"/>
  <c r="B13" i="2"/>
  <c r="K12" i="2"/>
  <c r="J12" i="2"/>
  <c r="I12" i="2"/>
  <c r="L12" i="2" s="1"/>
  <c r="F12" i="2"/>
  <c r="C12" i="2"/>
  <c r="B12" i="2"/>
  <c r="K11" i="2"/>
  <c r="J11" i="2"/>
  <c r="I11" i="2"/>
  <c r="I35" i="2" s="1"/>
  <c r="F11" i="2"/>
  <c r="L11" i="2" s="1"/>
  <c r="C11" i="2"/>
  <c r="B11" i="2"/>
  <c r="A5" i="2"/>
  <c r="A4" i="2"/>
  <c r="AB38" i="1"/>
  <c r="R38" i="1"/>
  <c r="S38" i="1" s="1"/>
  <c r="P38" i="1"/>
  <c r="L38" i="1"/>
  <c r="X38" i="1" s="1"/>
  <c r="Y38" i="1" s="1"/>
  <c r="J38" i="1"/>
  <c r="K38" i="1" s="1"/>
  <c r="H38" i="1"/>
  <c r="G38" i="1"/>
  <c r="Q38" i="1" s="1"/>
  <c r="E38" i="1"/>
  <c r="M38" i="1" s="1"/>
  <c r="D38" i="1"/>
  <c r="X37" i="1"/>
  <c r="Y37" i="1" s="1"/>
  <c r="W37" i="1"/>
  <c r="V37" i="1"/>
  <c r="Z37" i="1" s="1"/>
  <c r="AA37" i="1" s="1"/>
  <c r="S37" i="1"/>
  <c r="Q37" i="1"/>
  <c r="O37" i="1"/>
  <c r="N37" i="1"/>
  <c r="M37" i="1"/>
  <c r="K37" i="1"/>
  <c r="I37" i="1"/>
  <c r="U37" i="1" s="1"/>
  <c r="F37" i="1"/>
  <c r="X36" i="1"/>
  <c r="Y36" i="1" s="1"/>
  <c r="V36" i="1"/>
  <c r="Z36" i="1" s="1"/>
  <c r="AA36" i="1" s="1"/>
  <c r="S36" i="1"/>
  <c r="Q36" i="1"/>
  <c r="O36" i="1"/>
  <c r="N36" i="1"/>
  <c r="M36" i="1"/>
  <c r="K36" i="1"/>
  <c r="I36" i="1"/>
  <c r="U36" i="1" s="1"/>
  <c r="F36" i="1"/>
  <c r="X35" i="1"/>
  <c r="Y35" i="1" s="1"/>
  <c r="V35" i="1"/>
  <c r="Z35" i="1" s="1"/>
  <c r="AA35" i="1" s="1"/>
  <c r="S35" i="1"/>
  <c r="Q35" i="1"/>
  <c r="O35" i="1"/>
  <c r="N35" i="1"/>
  <c r="M35" i="1"/>
  <c r="K35" i="1"/>
  <c r="I35" i="1"/>
  <c r="U35" i="1" s="1"/>
  <c r="F35" i="1"/>
  <c r="X34" i="1"/>
  <c r="Y34" i="1" s="1"/>
  <c r="V34" i="1"/>
  <c r="Z34" i="1" s="1"/>
  <c r="AA34" i="1" s="1"/>
  <c r="S34" i="1"/>
  <c r="Q34" i="1"/>
  <c r="O34" i="1"/>
  <c r="N34" i="1"/>
  <c r="M34" i="1"/>
  <c r="K34" i="1"/>
  <c r="I34" i="1"/>
  <c r="U34" i="1" s="1"/>
  <c r="F34" i="1"/>
  <c r="X33" i="1"/>
  <c r="Y33" i="1" s="1"/>
  <c r="V33" i="1"/>
  <c r="Z33" i="1" s="1"/>
  <c r="AA33" i="1" s="1"/>
  <c r="S33" i="1"/>
  <c r="Q33" i="1"/>
  <c r="O33" i="1"/>
  <c r="N33" i="1"/>
  <c r="M33" i="1"/>
  <c r="K33" i="1"/>
  <c r="I33" i="1"/>
  <c r="U33" i="1" s="1"/>
  <c r="F33" i="1"/>
  <c r="AC32" i="1"/>
  <c r="X32" i="1"/>
  <c r="Y32" i="1" s="1"/>
  <c r="V32" i="1"/>
  <c r="Z32" i="1" s="1"/>
  <c r="AA32" i="1" s="1"/>
  <c r="T32" i="1"/>
  <c r="U32" i="1" s="1"/>
  <c r="S32" i="1"/>
  <c r="Q32" i="1"/>
  <c r="N32" i="1"/>
  <c r="O32" i="1" s="1"/>
  <c r="M32" i="1"/>
  <c r="K32" i="1"/>
  <c r="I32" i="1"/>
  <c r="F32" i="1"/>
  <c r="Y31" i="1"/>
  <c r="X31" i="1"/>
  <c r="W31" i="1"/>
  <c r="V31" i="1"/>
  <c r="Z31" i="1" s="1"/>
  <c r="AA31" i="1" s="1"/>
  <c r="T31" i="1"/>
  <c r="S31" i="1"/>
  <c r="Q31" i="1"/>
  <c r="O31" i="1"/>
  <c r="N31" i="1"/>
  <c r="M31" i="1"/>
  <c r="K31" i="1"/>
  <c r="I31" i="1"/>
  <c r="U31" i="1" s="1"/>
  <c r="F31" i="1"/>
  <c r="C31" i="1"/>
  <c r="B31" i="1"/>
  <c r="AC30" i="1"/>
  <c r="X30" i="1"/>
  <c r="Y30" i="1" s="1"/>
  <c r="V30" i="1"/>
  <c r="Z30" i="1" s="1"/>
  <c r="AA30" i="1" s="1"/>
  <c r="T30" i="1"/>
  <c r="U30" i="1" s="1"/>
  <c r="S30" i="1"/>
  <c r="Q30" i="1"/>
  <c r="N30" i="1"/>
  <c r="O30" i="1" s="1"/>
  <c r="M30" i="1"/>
  <c r="K30" i="1"/>
  <c r="I30" i="1"/>
  <c r="F30" i="1"/>
  <c r="C30" i="1"/>
  <c r="B30" i="1"/>
  <c r="Y29" i="1"/>
  <c r="X29" i="1"/>
  <c r="W29" i="1"/>
  <c r="V29" i="1"/>
  <c r="Z29" i="1" s="1"/>
  <c r="AA29" i="1" s="1"/>
  <c r="T29" i="1"/>
  <c r="S29" i="1"/>
  <c r="Q29" i="1"/>
  <c r="O29" i="1"/>
  <c r="N29" i="1"/>
  <c r="M29" i="1"/>
  <c r="K29" i="1"/>
  <c r="I29" i="1"/>
  <c r="U29" i="1" s="1"/>
  <c r="F29" i="1"/>
  <c r="C29" i="1"/>
  <c r="B29" i="1"/>
  <c r="AC28" i="1"/>
  <c r="X28" i="1"/>
  <c r="Y28" i="1" s="1"/>
  <c r="V28" i="1"/>
  <c r="W28" i="1" s="1"/>
  <c r="T28" i="1"/>
  <c r="U28" i="1" s="1"/>
  <c r="S28" i="1"/>
  <c r="Q28" i="1"/>
  <c r="N28" i="1"/>
  <c r="O28" i="1" s="1"/>
  <c r="M28" i="1"/>
  <c r="K28" i="1"/>
  <c r="I28" i="1"/>
  <c r="F28" i="1"/>
  <c r="C28" i="1"/>
  <c r="B28" i="1"/>
  <c r="Y27" i="1"/>
  <c r="X27" i="1"/>
  <c r="W27" i="1"/>
  <c r="V27" i="1"/>
  <c r="Z27" i="1" s="1"/>
  <c r="AA27" i="1" s="1"/>
  <c r="T27" i="1"/>
  <c r="S27" i="1"/>
  <c r="Q27" i="1"/>
  <c r="O27" i="1"/>
  <c r="N27" i="1"/>
  <c r="M27" i="1"/>
  <c r="K27" i="1"/>
  <c r="I27" i="1"/>
  <c r="U27" i="1" s="1"/>
  <c r="F27" i="1"/>
  <c r="C27" i="1"/>
  <c r="B27" i="1"/>
  <c r="AC26" i="1"/>
  <c r="X26" i="1"/>
  <c r="Y26" i="1" s="1"/>
  <c r="V26" i="1"/>
  <c r="Z26" i="1" s="1"/>
  <c r="AA26" i="1" s="1"/>
  <c r="T26" i="1"/>
  <c r="U26" i="1" s="1"/>
  <c r="S26" i="1"/>
  <c r="Q26" i="1"/>
  <c r="N26" i="1"/>
  <c r="O26" i="1" s="1"/>
  <c r="M26" i="1"/>
  <c r="K26" i="1"/>
  <c r="I26" i="1"/>
  <c r="F26" i="1"/>
  <c r="C26" i="1"/>
  <c r="B26" i="1"/>
  <c r="Y25" i="1"/>
  <c r="X25" i="1"/>
  <c r="W25" i="1"/>
  <c r="V25" i="1"/>
  <c r="Z25" i="1" s="1"/>
  <c r="AA25" i="1" s="1"/>
  <c r="T25" i="1"/>
  <c r="S25" i="1"/>
  <c r="Q25" i="1"/>
  <c r="O25" i="1"/>
  <c r="N25" i="1"/>
  <c r="M25" i="1"/>
  <c r="K25" i="1"/>
  <c r="I25" i="1"/>
  <c r="U25" i="1" s="1"/>
  <c r="F25" i="1"/>
  <c r="C25" i="1"/>
  <c r="B25" i="1"/>
  <c r="AC24" i="1"/>
  <c r="X24" i="1"/>
  <c r="Y24" i="1" s="1"/>
  <c r="V24" i="1"/>
  <c r="W24" i="1" s="1"/>
  <c r="T24" i="1"/>
  <c r="U24" i="1" s="1"/>
  <c r="S24" i="1"/>
  <c r="Q24" i="1"/>
  <c r="N24" i="1"/>
  <c r="O24" i="1" s="1"/>
  <c r="M24" i="1"/>
  <c r="K24" i="1"/>
  <c r="I24" i="1"/>
  <c r="F24" i="1"/>
  <c r="C24" i="1"/>
  <c r="B24" i="1"/>
  <c r="Y23" i="1"/>
  <c r="X23" i="1"/>
  <c r="W23" i="1"/>
  <c r="V23" i="1"/>
  <c r="Z23" i="1" s="1"/>
  <c r="AA23" i="1" s="1"/>
  <c r="T23" i="1"/>
  <c r="S23" i="1"/>
  <c r="Q23" i="1"/>
  <c r="O23" i="1"/>
  <c r="N23" i="1"/>
  <c r="M23" i="1"/>
  <c r="K23" i="1"/>
  <c r="I23" i="1"/>
  <c r="U23" i="1" s="1"/>
  <c r="F23" i="1"/>
  <c r="C23" i="1"/>
  <c r="B23" i="1"/>
  <c r="AC22" i="1"/>
  <c r="X22" i="1"/>
  <c r="Y22" i="1" s="1"/>
  <c r="V22" i="1"/>
  <c r="Z22" i="1" s="1"/>
  <c r="AA22" i="1" s="1"/>
  <c r="T22" i="1"/>
  <c r="U22" i="1" s="1"/>
  <c r="S22" i="1"/>
  <c r="Q22" i="1"/>
  <c r="N22" i="1"/>
  <c r="O22" i="1" s="1"/>
  <c r="M22" i="1"/>
  <c r="K22" i="1"/>
  <c r="I22" i="1"/>
  <c r="F22" i="1"/>
  <c r="C22" i="1"/>
  <c r="B22" i="1"/>
  <c r="Y21" i="1"/>
  <c r="X21" i="1"/>
  <c r="W21" i="1"/>
  <c r="V21" i="1"/>
  <c r="Z21" i="1" s="1"/>
  <c r="AA21" i="1" s="1"/>
  <c r="T21" i="1"/>
  <c r="S21" i="1"/>
  <c r="Q21" i="1"/>
  <c r="O21" i="1"/>
  <c r="N21" i="1"/>
  <c r="M21" i="1"/>
  <c r="K21" i="1"/>
  <c r="I21" i="1"/>
  <c r="U21" i="1" s="1"/>
  <c r="F21" i="1"/>
  <c r="C21" i="1"/>
  <c r="B21" i="1"/>
  <c r="Y20" i="1"/>
  <c r="X20" i="1"/>
  <c r="V20" i="1"/>
  <c r="W20" i="1" s="1"/>
  <c r="T20" i="1"/>
  <c r="S20" i="1"/>
  <c r="Q20" i="1"/>
  <c r="O20" i="1"/>
  <c r="N20" i="1"/>
  <c r="M20" i="1"/>
  <c r="K20" i="1"/>
  <c r="I20" i="1"/>
  <c r="AC20" i="1" s="1"/>
  <c r="F20" i="1"/>
  <c r="C20" i="1"/>
  <c r="B20" i="1"/>
  <c r="AC19" i="1"/>
  <c r="X19" i="1"/>
  <c r="Y19" i="1" s="1"/>
  <c r="W19" i="1"/>
  <c r="V19" i="1"/>
  <c r="Z19" i="1" s="1"/>
  <c r="AA19" i="1" s="1"/>
  <c r="T19" i="1"/>
  <c r="U19" i="1" s="1"/>
  <c r="S19" i="1"/>
  <c r="Q19" i="1"/>
  <c r="N19" i="1"/>
  <c r="O19" i="1" s="1"/>
  <c r="M19" i="1"/>
  <c r="K19" i="1"/>
  <c r="I19" i="1"/>
  <c r="F19" i="1"/>
  <c r="C19" i="1"/>
  <c r="B19" i="1"/>
  <c r="AC18" i="1"/>
  <c r="X18" i="1"/>
  <c r="Y18" i="1" s="1"/>
  <c r="W18" i="1"/>
  <c r="V18" i="1"/>
  <c r="Z18" i="1" s="1"/>
  <c r="AA18" i="1" s="1"/>
  <c r="T18" i="1"/>
  <c r="U18" i="1" s="1"/>
  <c r="S18" i="1"/>
  <c r="Q18" i="1"/>
  <c r="N18" i="1"/>
  <c r="O18" i="1" s="1"/>
  <c r="M18" i="1"/>
  <c r="K18" i="1"/>
  <c r="I18" i="1"/>
  <c r="F18" i="1"/>
  <c r="C18" i="1"/>
  <c r="B18" i="1"/>
  <c r="Y17" i="1"/>
  <c r="X17" i="1"/>
  <c r="V17" i="1"/>
  <c r="Z17" i="1" s="1"/>
  <c r="AA17" i="1" s="1"/>
  <c r="T17" i="1"/>
  <c r="S17" i="1"/>
  <c r="Q17" i="1"/>
  <c r="O17" i="1"/>
  <c r="N17" i="1"/>
  <c r="M17" i="1"/>
  <c r="K17" i="1"/>
  <c r="I17" i="1"/>
  <c r="U17" i="1" s="1"/>
  <c r="F17" i="1"/>
  <c r="C17" i="1"/>
  <c r="B17" i="1"/>
  <c r="AC16" i="1"/>
  <c r="X16" i="1"/>
  <c r="Y16" i="1" s="1"/>
  <c r="V16" i="1"/>
  <c r="W16" i="1" s="1"/>
  <c r="T16" i="1"/>
  <c r="U16" i="1" s="1"/>
  <c r="S16" i="1"/>
  <c r="Q16" i="1"/>
  <c r="N16" i="1"/>
  <c r="O16" i="1" s="1"/>
  <c r="M16" i="1"/>
  <c r="K16" i="1"/>
  <c r="I16" i="1"/>
  <c r="F16" i="1"/>
  <c r="C16" i="1"/>
  <c r="B16" i="1"/>
  <c r="AC15" i="1"/>
  <c r="X15" i="1"/>
  <c r="Y15" i="1" s="1"/>
  <c r="W15" i="1"/>
  <c r="V15" i="1"/>
  <c r="Z15" i="1" s="1"/>
  <c r="AA15" i="1" s="1"/>
  <c r="T15" i="1"/>
  <c r="U15" i="1" s="1"/>
  <c r="S15" i="1"/>
  <c r="Q15" i="1"/>
  <c r="N15" i="1"/>
  <c r="O15" i="1" s="1"/>
  <c r="M15" i="1"/>
  <c r="K15" i="1"/>
  <c r="I15" i="1"/>
  <c r="F15" i="1"/>
  <c r="C15" i="1"/>
  <c r="B15" i="1"/>
  <c r="AC14" i="1"/>
  <c r="X14" i="1"/>
  <c r="Y14" i="1" s="1"/>
  <c r="V14" i="1"/>
  <c r="W14" i="1" s="1"/>
  <c r="T14" i="1"/>
  <c r="U14" i="1" s="1"/>
  <c r="S14" i="1"/>
  <c r="Q14" i="1"/>
  <c r="N14" i="1"/>
  <c r="O14" i="1" s="1"/>
  <c r="M14" i="1"/>
  <c r="K14" i="1"/>
  <c r="I14" i="1"/>
  <c r="F14" i="1"/>
  <c r="C14" i="1"/>
  <c r="B14" i="1"/>
  <c r="Y13" i="1"/>
  <c r="X13" i="1"/>
  <c r="V13" i="1"/>
  <c r="Z13" i="1" s="1"/>
  <c r="AA13" i="1" s="1"/>
  <c r="T13" i="1"/>
  <c r="S13" i="1"/>
  <c r="Q13" i="1"/>
  <c r="O13" i="1"/>
  <c r="N13" i="1"/>
  <c r="M13" i="1"/>
  <c r="K13" i="1"/>
  <c r="I13" i="1"/>
  <c r="AC13" i="1" s="1"/>
  <c r="F13" i="1"/>
  <c r="C13" i="1"/>
  <c r="B13" i="1"/>
  <c r="AC12" i="1"/>
  <c r="X12" i="1"/>
  <c r="Y12" i="1" s="1"/>
  <c r="V12" i="1"/>
  <c r="W12" i="1" s="1"/>
  <c r="T12" i="1"/>
  <c r="U12" i="1" s="1"/>
  <c r="S12" i="1"/>
  <c r="Q12" i="1"/>
  <c r="N12" i="1"/>
  <c r="O12" i="1" s="1"/>
  <c r="M12" i="1"/>
  <c r="K12" i="1"/>
  <c r="I12" i="1"/>
  <c r="F12" i="1"/>
  <c r="C12" i="1"/>
  <c r="B12" i="1"/>
  <c r="AC11" i="1"/>
  <c r="X11" i="1"/>
  <c r="Y11" i="1" s="1"/>
  <c r="W11" i="1"/>
  <c r="V11" i="1"/>
  <c r="Z11" i="1" s="1"/>
  <c r="AA11" i="1" s="1"/>
  <c r="T11" i="1"/>
  <c r="T38" i="1" s="1"/>
  <c r="S11" i="1"/>
  <c r="Q11" i="1"/>
  <c r="N11" i="1"/>
  <c r="O11" i="1" s="1"/>
  <c r="M11" i="1"/>
  <c r="K11" i="1"/>
  <c r="I11" i="1"/>
  <c r="I38" i="1" s="1"/>
  <c r="AC38" i="1" s="1"/>
  <c r="F11" i="1"/>
  <c r="F38" i="1" s="1"/>
  <c r="C11" i="1"/>
  <c r="B11" i="1"/>
  <c r="A5" i="1"/>
  <c r="B4" i="1"/>
  <c r="F35" i="2" l="1"/>
  <c r="D36" i="2" s="1"/>
  <c r="U38" i="1"/>
  <c r="W22" i="1"/>
  <c r="AC23" i="1"/>
  <c r="W26" i="1"/>
  <c r="AC27" i="1"/>
  <c r="W30" i="1"/>
  <c r="AC31" i="1"/>
  <c r="W32" i="1"/>
  <c r="W33" i="1"/>
  <c r="W34" i="1"/>
  <c r="W35" i="1"/>
  <c r="W36" i="1"/>
  <c r="N38" i="1"/>
  <c r="O38" i="1" s="1"/>
  <c r="V38" i="1"/>
  <c r="U11" i="1"/>
  <c r="Z12" i="1"/>
  <c r="AA12" i="1" s="1"/>
  <c r="W13" i="1"/>
  <c r="Z16" i="1"/>
  <c r="AA16" i="1" s="1"/>
  <c r="W17" i="1"/>
  <c r="Z20" i="1"/>
  <c r="AA20" i="1" s="1"/>
  <c r="Z24" i="1"/>
  <c r="AA24" i="1" s="1"/>
  <c r="Z28" i="1"/>
  <c r="AA28" i="1" s="1"/>
  <c r="AC33" i="1"/>
  <c r="AC34" i="1"/>
  <c r="AC35" i="1"/>
  <c r="AC36" i="1"/>
  <c r="AC37" i="1"/>
  <c r="U13" i="1"/>
  <c r="Z14" i="1"/>
  <c r="AA14" i="1" s="1"/>
  <c r="U20" i="1"/>
  <c r="AC17" i="1"/>
  <c r="AC21" i="1"/>
  <c r="AC25" i="1"/>
  <c r="AC29" i="1"/>
  <c r="L35" i="2" l="1"/>
  <c r="W38" i="1"/>
  <c r="Z38" i="1"/>
  <c r="AA38" i="1" s="1"/>
</calcChain>
</file>

<file path=xl/sharedStrings.xml><?xml version="1.0" encoding="utf-8"?>
<sst xmlns="http://schemas.openxmlformats.org/spreadsheetml/2006/main" count="85" uniqueCount="46">
  <si>
    <t>TABEL 57</t>
  </si>
  <si>
    <t>ANGKA KESEMBUHAN DAN PENGOBATAN LENGKAP SERTA KEBERHASILAN PENGOBATAN TUBERKULOSIS MENURUT JENIS KELAMIN, KECAMATAN, DAN PUSKESMAS</t>
  </si>
  <si>
    <t>NO</t>
  </si>
  <si>
    <t>KECAMATAN</t>
  </si>
  <si>
    <t>PUSKESMAS</t>
  </si>
  <si>
    <r>
      <t>JUMLAH KASUS TUBERKULOSIS PARU TERKONFIRMASI BAKTERIOLOGIS YANG DITEMUKAN DAN DIOBATI</t>
    </r>
    <r>
      <rPr>
        <b/>
        <vertAlign val="superscript"/>
        <sz val="12"/>
        <rFont val="Arial"/>
        <family val="2"/>
      </rPr>
      <t>*)</t>
    </r>
  </si>
  <si>
    <t>JUMLAH SEMUA KASUS TUBERKULOSIS YANG DITEMUKAN DAN DIOBATI*)</t>
  </si>
  <si>
    <r>
      <t>ANGKA KESEMBUHAN (</t>
    </r>
    <r>
      <rPr>
        <b/>
        <i/>
        <sz val="12"/>
        <rFont val="Arial"/>
        <family val="2"/>
      </rPr>
      <t>CURE RATE</t>
    </r>
    <r>
      <rPr>
        <b/>
        <sz val="12"/>
        <rFont val="Arial"/>
        <family val="2"/>
      </rPr>
      <t>) TUBERKULOSIS PARU TERKONFIRMASI BAKTERIOLOGIS</t>
    </r>
  </si>
  <si>
    <r>
      <t xml:space="preserve">ANGKA PENGOBATAN LENGKAP 
</t>
    </r>
    <r>
      <rPr>
        <b/>
        <i/>
        <sz val="12"/>
        <rFont val="Arial"/>
        <family val="2"/>
      </rPr>
      <t>(COMPLETE RATE) SEMUA KASUS TUBERKULOSIS</t>
    </r>
  </si>
  <si>
    <r>
      <t xml:space="preserve">ANGKA KEBERHASILAN PENGOBATAN </t>
    </r>
    <r>
      <rPr>
        <b/>
        <i/>
        <sz val="12"/>
        <rFont val="Arial"/>
        <family val="2"/>
      </rPr>
      <t xml:space="preserve">(SUCCESS RATE/SR) </t>
    </r>
    <r>
      <rPr>
        <b/>
        <sz val="12"/>
        <rFont val="Arial"/>
        <family val="2"/>
      </rPr>
      <t>SEMUA KASUS TUBERKULOSIS</t>
    </r>
  </si>
  <si>
    <t>JUMLAH KEMATIAN SELAMA PENGOBATAN TUBERKULOSIS</t>
  </si>
  <si>
    <t>LAKI-LAKI</t>
  </si>
  <si>
    <t>PEREMPUAN</t>
  </si>
  <si>
    <t>LAKI-LAKI + PEREMPUAN</t>
  </si>
  <si>
    <t>L</t>
  </si>
  <si>
    <t>P</t>
  </si>
  <si>
    <t>L + P</t>
  </si>
  <si>
    <t>JUMLAH</t>
  </si>
  <si>
    <t>%</t>
  </si>
  <si>
    <t>CURUP TENGAH</t>
  </si>
  <si>
    <t>RSUD CURUP</t>
  </si>
  <si>
    <t>KLINIK KIRANA</t>
  </si>
  <si>
    <t>CURUP</t>
  </si>
  <si>
    <t>KLINIK ASSALAM</t>
  </si>
  <si>
    <t>LAPAS</t>
  </si>
  <si>
    <t>CURUP TIMUR</t>
  </si>
  <si>
    <t>KLINIK CAESAR</t>
  </si>
  <si>
    <t>SELUPU REJANG</t>
  </si>
  <si>
    <t>RS .AN.NISSA</t>
  </si>
  <si>
    <t>JUMLAH (KAB/KOTA)</t>
  </si>
  <si>
    <t>Sumber: Bidang P2P Seksi P2PM</t>
  </si>
  <si>
    <r>
      <t xml:space="preserve">Keterangan: </t>
    </r>
    <r>
      <rPr>
        <vertAlign val="superscript"/>
        <sz val="12"/>
        <rFont val="Arial"/>
        <family val="2"/>
      </rPr>
      <t/>
    </r>
  </si>
  <si>
    <t>*) Kasus Tuberkulosis ditemukan dan diobati berdasarkan kohort yang sama dari kasus penemuan kasus yang dinilai kesembuhan dan pengobatan lengkap</t>
  </si>
  <si>
    <t xml:space="preserve">   Jumlah pasien adalah seluruh pasien Tuberkulosis yang ada di wilayah kerja puskesmas tersebut termasuk pasien yang ditemukan di RS, BBKPM/BPKPM/BP4, Lembaga Pemasyarakatan, </t>
  </si>
  <si>
    <t xml:space="preserve">   Rumah Tahanan, Dokter Praktek Mandiri, Klinik dll</t>
  </si>
  <si>
    <t>TABEL 72</t>
  </si>
  <si>
    <t xml:space="preserve"> </t>
  </si>
  <si>
    <t>KASUS DEMAM BERDARAH DENGUE (DBD) MENURUT JENIS KELAMIN, KECAMATAN, DAN PUSKESMAS</t>
  </si>
  <si>
    <t>DEMAM BERDARAH DENGUE (DBD)</t>
  </si>
  <si>
    <t>JUMLAH KASUS</t>
  </si>
  <si>
    <t>MENINGGAL</t>
  </si>
  <si>
    <r>
      <rPr>
        <b/>
        <i/>
        <sz val="12"/>
        <rFont val="Arial"/>
        <family val="2"/>
      </rPr>
      <t>CFR</t>
    </r>
    <r>
      <rPr>
        <b/>
        <sz val="12"/>
        <rFont val="Arial"/>
        <family val="2"/>
      </rPr>
      <t xml:space="preserve"> (%)</t>
    </r>
  </si>
  <si>
    <t>L+P</t>
  </si>
  <si>
    <t>JUMLAH KASUS (KAB/KOTA)</t>
  </si>
  <si>
    <t>ANGKA KESAKITAN DBD PER 100.000 PENDUDUK</t>
  </si>
  <si>
    <t>Keterangan: 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</si>
</sst>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0.0"/>
    <numFmt numFmtId="166" formatCode="#,##0.0_);\(#,##0.0\)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i/>
      <sz val="9"/>
      <name val="Arial"/>
      <family val="2"/>
    </font>
    <font>
      <sz val="11"/>
      <name val="Calibri"/>
      <family val="2"/>
    </font>
    <font>
      <vertAlign val="superscript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2" fontId="2" fillId="0" borderId="0" xfId="1" applyNumberFormat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37" fontId="3" fillId="0" borderId="12" xfId="2" applyNumberFormat="1" applyFont="1" applyBorder="1" applyAlignment="1">
      <alignment vertical="center"/>
    </xf>
    <xf numFmtId="165" fontId="3" fillId="0" borderId="12" xfId="2" applyNumberFormat="1" applyFont="1" applyBorder="1" applyAlignment="1">
      <alignment vertical="center"/>
    </xf>
    <xf numFmtId="3" fontId="3" fillId="0" borderId="12" xfId="2" applyNumberFormat="1" applyFont="1" applyBorder="1" applyAlignment="1">
      <alignment vertical="center"/>
    </xf>
    <xf numFmtId="37" fontId="3" fillId="0" borderId="12" xfId="2" applyNumberFormat="1" applyFont="1" applyBorder="1" applyAlignment="1">
      <alignment horizontal="right" vertical="center"/>
    </xf>
    <xf numFmtId="165" fontId="3" fillId="0" borderId="12" xfId="2" applyNumberFormat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/>
    </xf>
    <xf numFmtId="0" fontId="3" fillId="0" borderId="12" xfId="3" applyFont="1" applyBorder="1" applyAlignment="1">
      <alignment horizontal="left" vertical="center"/>
    </xf>
    <xf numFmtId="0" fontId="8" fillId="0" borderId="12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37" fontId="2" fillId="0" borderId="20" xfId="2" applyNumberFormat="1" applyFont="1" applyBorder="1" applyAlignment="1">
      <alignment vertical="center"/>
    </xf>
    <xf numFmtId="165" fontId="2" fillId="0" borderId="20" xfId="2" applyNumberFormat="1" applyFont="1" applyBorder="1" applyAlignment="1">
      <alignment vertical="center"/>
    </xf>
    <xf numFmtId="165" fontId="2" fillId="0" borderId="19" xfId="2" applyNumberFormat="1" applyFont="1" applyBorder="1" applyAlignment="1">
      <alignment vertical="center"/>
    </xf>
    <xf numFmtId="3" fontId="2" fillId="0" borderId="20" xfId="2" applyNumberFormat="1" applyFont="1" applyBorder="1" applyAlignment="1">
      <alignment vertical="center"/>
    </xf>
    <xf numFmtId="37" fontId="2" fillId="0" borderId="20" xfId="2" applyNumberFormat="1" applyFont="1" applyBorder="1" applyAlignment="1">
      <alignment horizontal="right" vertical="center"/>
    </xf>
    <xf numFmtId="165" fontId="2" fillId="0" borderId="20" xfId="2" applyNumberFormat="1" applyFont="1" applyBorder="1" applyAlignment="1">
      <alignment horizontal="right" vertical="center"/>
    </xf>
    <xf numFmtId="0" fontId="3" fillId="0" borderId="0" xfId="1" quotePrefix="1" applyFont="1" applyAlignment="1">
      <alignment horizontal="left" vertical="center"/>
    </xf>
    <xf numFmtId="166" fontId="3" fillId="0" borderId="0" xfId="2" applyNumberFormat="1" applyFont="1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centerContinuous" vertical="center"/>
    </xf>
    <xf numFmtId="0" fontId="3" fillId="0" borderId="21" xfId="1" applyFont="1" applyBorder="1" applyAlignment="1">
      <alignment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quotePrefix="1" applyFont="1" applyBorder="1" applyAlignment="1">
      <alignment horizontal="center" vertical="center" wrapText="1"/>
    </xf>
    <xf numFmtId="0" fontId="2" fillId="0" borderId="14" xfId="1" quotePrefix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0" fillId="0" borderId="12" xfId="0" applyBorder="1"/>
    <xf numFmtId="166" fontId="3" fillId="0" borderId="12" xfId="2" applyNumberFormat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37" fontId="3" fillId="0" borderId="8" xfId="2" applyNumberFormat="1" applyFont="1" applyBorder="1" applyAlignment="1">
      <alignment vertical="center"/>
    </xf>
    <xf numFmtId="166" fontId="3" fillId="0" borderId="8" xfId="2" applyNumberFormat="1" applyFont="1" applyBorder="1" applyAlignment="1">
      <alignment vertical="center"/>
    </xf>
    <xf numFmtId="0" fontId="3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vertical="center"/>
    </xf>
    <xf numFmtId="37" fontId="3" fillId="0" borderId="14" xfId="2" applyNumberFormat="1" applyFont="1" applyBorder="1" applyAlignment="1">
      <alignment vertical="center"/>
    </xf>
    <xf numFmtId="166" fontId="3" fillId="0" borderId="14" xfId="2" applyNumberFormat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37" fontId="2" fillId="0" borderId="13" xfId="2" applyNumberFormat="1" applyFont="1" applyFill="1" applyBorder="1" applyAlignment="1">
      <alignment vertical="center"/>
    </xf>
    <xf numFmtId="37" fontId="2" fillId="0" borderId="12" xfId="2" applyNumberFormat="1" applyFont="1" applyFill="1" applyBorder="1" applyAlignment="1">
      <alignment vertical="center"/>
    </xf>
    <xf numFmtId="166" fontId="2" fillId="0" borderId="12" xfId="2" applyNumberFormat="1" applyFont="1" applyFill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2" fillId="0" borderId="18" xfId="1" quotePrefix="1" applyFont="1" applyBorder="1" applyAlignment="1">
      <alignment horizontal="left" vertical="center"/>
    </xf>
    <xf numFmtId="0" fontId="2" fillId="0" borderId="19" xfId="1" quotePrefix="1" applyFont="1" applyBorder="1" applyAlignment="1">
      <alignment horizontal="left" vertical="center"/>
    </xf>
    <xf numFmtId="166" fontId="2" fillId="0" borderId="20" xfId="2" applyNumberFormat="1" applyFont="1" applyFill="1" applyBorder="1" applyAlignment="1">
      <alignment vertical="center"/>
    </xf>
    <xf numFmtId="166" fontId="2" fillId="2" borderId="20" xfId="2" applyNumberFormat="1" applyFont="1" applyFill="1" applyBorder="1" applyAlignment="1">
      <alignment vertical="center"/>
    </xf>
    <xf numFmtId="37" fontId="2" fillId="3" borderId="18" xfId="2" applyNumberFormat="1" applyFont="1" applyFill="1" applyBorder="1" applyAlignment="1">
      <alignment vertical="center"/>
    </xf>
  </cellXfs>
  <cellStyles count="4">
    <cellStyle name="Comma [0] 2 2" xfId="2" xr:uid="{B76F2983-995F-4259-9C6A-14AC88738F59}"/>
    <cellStyle name="Normal" xfId="0" builtinId="0"/>
    <cellStyle name="Normal 3" xfId="1" xr:uid="{BFD137C8-7912-4510-BE7A-B0E687510F57}"/>
    <cellStyle name="Normal 3 2" xfId="3" xr:uid="{F4C0B0BD-890E-499B-B695-3FB519ADA9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62857\Downloads\LAMPIRAN%20PROFIL-KES_2023%20REJANG%20LEBONG.xlsx" TargetMode="External"/><Relationship Id="rId1" Type="http://schemas.openxmlformats.org/officeDocument/2006/relationships/externalLinkPath" Target="/Users/62857/Downloads/LAMPIRAN%20PROFIL-KES_2023%20REJANG%20LEBO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A5" t="str">
            <v>KABUPATEN/KOTA REJANG LEBONG</v>
          </cell>
        </row>
        <row r="6">
          <cell r="A6" t="str">
            <v>TAHUN 2023</v>
          </cell>
        </row>
      </sheetData>
      <sheetData sheetId="2">
        <row r="28">
          <cell r="E28">
            <v>281281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CURUP</v>
          </cell>
          <cell r="C9" t="str">
            <v>CURUP</v>
          </cell>
        </row>
        <row r="10">
          <cell r="B10" t="str">
            <v>CURUP TENGAH</v>
          </cell>
          <cell r="C10" t="str">
            <v>PERUMNAS</v>
          </cell>
        </row>
        <row r="11">
          <cell r="B11" t="str">
            <v>CURUP TIMUR</v>
          </cell>
          <cell r="C11" t="str">
            <v>KAMPUNG DELIMA</v>
          </cell>
        </row>
        <row r="12">
          <cell r="B12" t="str">
            <v>CURUP TIMUR</v>
          </cell>
          <cell r="C12" t="str">
            <v>CURUP TIMUR</v>
          </cell>
        </row>
        <row r="13">
          <cell r="B13" t="str">
            <v>CURUP UTARA</v>
          </cell>
          <cell r="C13" t="str">
            <v>TUNAS HARAPAN</v>
          </cell>
        </row>
        <row r="14">
          <cell r="B14" t="str">
            <v>CURUP SELATAN</v>
          </cell>
          <cell r="C14" t="str">
            <v>WATAS MARGA</v>
          </cell>
        </row>
        <row r="15">
          <cell r="B15" t="str">
            <v>CURUP TENGAH</v>
          </cell>
          <cell r="C15" t="str">
            <v>TALANG RIMBO LAMA</v>
          </cell>
        </row>
        <row r="16">
          <cell r="B16" t="str">
            <v>SELUPU REJANG</v>
          </cell>
          <cell r="C16" t="str">
            <v>SIMPANG NANGKA</v>
          </cell>
        </row>
        <row r="17">
          <cell r="B17" t="str">
            <v>SELUPU REJANG</v>
          </cell>
          <cell r="C17" t="str">
            <v>SAMBIREJO</v>
          </cell>
        </row>
        <row r="18">
          <cell r="B18" t="str">
            <v>SELUPU REJANG</v>
          </cell>
          <cell r="C18" t="str">
            <v>SUMBER URIP</v>
          </cell>
        </row>
        <row r="19">
          <cell r="B19" t="str">
            <v>BERMANI ULU</v>
          </cell>
          <cell r="C19" t="str">
            <v>KAMPUNG MELAYU</v>
          </cell>
        </row>
        <row r="20">
          <cell r="B20" t="str">
            <v>BERMANI ULU</v>
          </cell>
          <cell r="C20" t="str">
            <v>BERMANI ULU</v>
          </cell>
        </row>
        <row r="21">
          <cell r="B21" t="str">
            <v>BERMANI ULU RAYA</v>
          </cell>
          <cell r="C21" t="str">
            <v>BANGUN JAYA</v>
          </cell>
        </row>
        <row r="22">
          <cell r="B22" t="str">
            <v>SINDANG KELINGI</v>
          </cell>
          <cell r="C22" t="str">
            <v>BERINGIN TIGA</v>
          </cell>
        </row>
        <row r="23">
          <cell r="B23" t="str">
            <v>SINDANG KELINGI</v>
          </cell>
          <cell r="C23" t="str">
            <v>SINDANG JATI</v>
          </cell>
        </row>
        <row r="24">
          <cell r="B24" t="str">
            <v>SINDANG DATARAN</v>
          </cell>
          <cell r="C24" t="str">
            <v>SINDANG DATARAN</v>
          </cell>
        </row>
        <row r="25">
          <cell r="B25" t="str">
            <v>BINDURIANG</v>
          </cell>
          <cell r="C25" t="str">
            <v>KEPALA CURUP</v>
          </cell>
        </row>
        <row r="26">
          <cell r="B26" t="str">
            <v>PADANG ULAK TANDING</v>
          </cell>
          <cell r="C26" t="str">
            <v>PADANG ULAK TANDING</v>
          </cell>
        </row>
        <row r="27">
          <cell r="B27" t="str">
            <v>SBI</v>
          </cell>
          <cell r="C27" t="str">
            <v>SBI</v>
          </cell>
        </row>
        <row r="28">
          <cell r="B28" t="str">
            <v>SBU</v>
          </cell>
          <cell r="C28" t="str">
            <v>TANJUNG AGUNG</v>
          </cell>
        </row>
        <row r="29">
          <cell r="B29" t="str">
            <v>KOTA PADANG</v>
          </cell>
          <cell r="C29" t="str">
            <v>KOTA PADANG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CC84-F318-4A23-881F-BECBB5D48862}">
  <dimension ref="A1:AC44"/>
  <sheetViews>
    <sheetView tabSelected="1" workbookViewId="0">
      <selection activeCell="J40" sqref="J40"/>
    </sheetView>
  </sheetViews>
  <sheetFormatPr defaultRowHeight="15" x14ac:dyDescent="0.25"/>
  <sheetData>
    <row r="1" spans="1:29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5.75" x14ac:dyDescent="0.25">
      <c r="A4" s="3"/>
      <c r="B4" s="5" t="str">
        <f>'[1]1'!$A$5</f>
        <v>KABUPATEN/KOTA REJANG LEBONG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5.75" x14ac:dyDescent="0.25">
      <c r="A5" s="5" t="str">
        <f>'[1]1'!$A$6</f>
        <v>TAHUN 2023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5.75" thickBot="1" x14ac:dyDescent="0.3">
      <c r="A6" s="6"/>
      <c r="B6" s="6"/>
      <c r="C6" s="6"/>
      <c r="D6" s="7"/>
      <c r="E6" s="7"/>
      <c r="F6" s="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5.75" x14ac:dyDescent="0.25">
      <c r="A7" s="8" t="s">
        <v>2</v>
      </c>
      <c r="B7" s="8" t="s">
        <v>3</v>
      </c>
      <c r="C7" s="8" t="s">
        <v>4</v>
      </c>
      <c r="D7" s="9" t="s">
        <v>5</v>
      </c>
      <c r="E7" s="10"/>
      <c r="F7" s="11"/>
      <c r="G7" s="9" t="s">
        <v>6</v>
      </c>
      <c r="H7" s="10"/>
      <c r="I7" s="11"/>
      <c r="J7" s="12" t="s">
        <v>7</v>
      </c>
      <c r="K7" s="13"/>
      <c r="L7" s="13"/>
      <c r="M7" s="13"/>
      <c r="N7" s="13"/>
      <c r="O7" s="14"/>
      <c r="P7" s="12" t="s">
        <v>8</v>
      </c>
      <c r="Q7" s="15"/>
      <c r="R7" s="16"/>
      <c r="S7" s="15"/>
      <c r="T7" s="15"/>
      <c r="U7" s="16"/>
      <c r="V7" s="17" t="s">
        <v>9</v>
      </c>
      <c r="W7" s="18"/>
      <c r="X7" s="18"/>
      <c r="Y7" s="18"/>
      <c r="Z7" s="18"/>
      <c r="AA7" s="19"/>
      <c r="AB7" s="17" t="s">
        <v>10</v>
      </c>
      <c r="AC7" s="19"/>
    </row>
    <row r="8" spans="1:29" ht="15.75" x14ac:dyDescent="0.25">
      <c r="A8" s="20"/>
      <c r="B8" s="20"/>
      <c r="C8" s="20"/>
      <c r="D8" s="21"/>
      <c r="E8" s="22"/>
      <c r="F8" s="23"/>
      <c r="G8" s="21"/>
      <c r="H8" s="22"/>
      <c r="I8" s="23"/>
      <c r="J8" s="24" t="s">
        <v>11</v>
      </c>
      <c r="K8" s="24"/>
      <c r="L8" s="24" t="s">
        <v>12</v>
      </c>
      <c r="M8" s="24"/>
      <c r="N8" s="25" t="s">
        <v>13</v>
      </c>
      <c r="O8" s="25"/>
      <c r="P8" s="24" t="s">
        <v>11</v>
      </c>
      <c r="Q8" s="24"/>
      <c r="R8" s="24" t="s">
        <v>12</v>
      </c>
      <c r="S8" s="26"/>
      <c r="T8" s="25" t="s">
        <v>13</v>
      </c>
      <c r="U8" s="25"/>
      <c r="V8" s="24" t="s">
        <v>11</v>
      </c>
      <c r="W8" s="24"/>
      <c r="X8" s="24" t="s">
        <v>12</v>
      </c>
      <c r="Y8" s="26"/>
      <c r="Z8" s="25" t="s">
        <v>13</v>
      </c>
      <c r="AA8" s="25"/>
      <c r="AB8" s="27"/>
      <c r="AC8" s="28"/>
    </row>
    <row r="9" spans="1:29" ht="31.5" x14ac:dyDescent="0.25">
      <c r="A9" s="29"/>
      <c r="B9" s="29"/>
      <c r="C9" s="29"/>
      <c r="D9" s="30" t="s">
        <v>14</v>
      </c>
      <c r="E9" s="30" t="s">
        <v>15</v>
      </c>
      <c r="F9" s="30" t="s">
        <v>16</v>
      </c>
      <c r="G9" s="30" t="s">
        <v>14</v>
      </c>
      <c r="H9" s="30" t="s">
        <v>15</v>
      </c>
      <c r="I9" s="30" t="s">
        <v>16</v>
      </c>
      <c r="J9" s="31" t="s">
        <v>17</v>
      </c>
      <c r="K9" s="31" t="s">
        <v>18</v>
      </c>
      <c r="L9" s="31" t="s">
        <v>17</v>
      </c>
      <c r="M9" s="31" t="s">
        <v>18</v>
      </c>
      <c r="N9" s="31" t="s">
        <v>17</v>
      </c>
      <c r="O9" s="30" t="s">
        <v>18</v>
      </c>
      <c r="P9" s="31" t="s">
        <v>17</v>
      </c>
      <c r="Q9" s="31" t="s">
        <v>18</v>
      </c>
      <c r="R9" s="31" t="s">
        <v>17</v>
      </c>
      <c r="S9" s="32" t="s">
        <v>18</v>
      </c>
      <c r="T9" s="31" t="s">
        <v>17</v>
      </c>
      <c r="U9" s="30" t="s">
        <v>18</v>
      </c>
      <c r="V9" s="31" t="s">
        <v>17</v>
      </c>
      <c r="W9" s="31" t="s">
        <v>18</v>
      </c>
      <c r="X9" s="31" t="s">
        <v>17</v>
      </c>
      <c r="Y9" s="31" t="s">
        <v>18</v>
      </c>
      <c r="Z9" s="31" t="s">
        <v>17</v>
      </c>
      <c r="AA9" s="31" t="s">
        <v>18</v>
      </c>
      <c r="AB9" s="31" t="s">
        <v>17</v>
      </c>
      <c r="AC9" s="31" t="s">
        <v>18</v>
      </c>
    </row>
    <row r="10" spans="1:29" x14ac:dyDescent="0.25">
      <c r="A10" s="33">
        <v>1</v>
      </c>
      <c r="B10" s="34">
        <v>2</v>
      </c>
      <c r="C10" s="33">
        <v>3</v>
      </c>
      <c r="D10" s="33">
        <v>4</v>
      </c>
      <c r="E10" s="34">
        <v>5</v>
      </c>
      <c r="F10" s="33">
        <v>6</v>
      </c>
      <c r="G10" s="33">
        <v>7</v>
      </c>
      <c r="H10" s="34">
        <v>8</v>
      </c>
      <c r="I10" s="33">
        <v>9</v>
      </c>
      <c r="J10" s="33">
        <v>10</v>
      </c>
      <c r="K10" s="34">
        <v>11</v>
      </c>
      <c r="L10" s="33">
        <v>12</v>
      </c>
      <c r="M10" s="33">
        <v>13</v>
      </c>
      <c r="N10" s="34">
        <v>14</v>
      </c>
      <c r="O10" s="33">
        <v>15</v>
      </c>
      <c r="P10" s="33">
        <v>16</v>
      </c>
      <c r="Q10" s="34">
        <v>17</v>
      </c>
      <c r="R10" s="33">
        <v>18</v>
      </c>
      <c r="S10" s="33">
        <v>19</v>
      </c>
      <c r="T10" s="34">
        <v>20</v>
      </c>
      <c r="U10" s="33">
        <v>21</v>
      </c>
      <c r="V10" s="33">
        <v>22</v>
      </c>
      <c r="W10" s="34">
        <v>23</v>
      </c>
      <c r="X10" s="33">
        <v>24</v>
      </c>
      <c r="Y10" s="33">
        <v>25</v>
      </c>
      <c r="Z10" s="34">
        <v>26</v>
      </c>
      <c r="AA10" s="33">
        <v>27</v>
      </c>
      <c r="AB10" s="33">
        <v>28</v>
      </c>
      <c r="AC10" s="33">
        <v>29</v>
      </c>
    </row>
    <row r="11" spans="1:29" x14ac:dyDescent="0.25">
      <c r="A11" s="35">
        <v>1</v>
      </c>
      <c r="B11" s="36" t="str">
        <f>'[1]9'!B9</f>
        <v>CURUP</v>
      </c>
      <c r="C11" s="36" t="str">
        <f>'[1]9'!C9</f>
        <v>CURUP</v>
      </c>
      <c r="D11" s="37">
        <v>15</v>
      </c>
      <c r="E11" s="37">
        <v>11</v>
      </c>
      <c r="F11" s="37">
        <f>SUM(D11,E11)</f>
        <v>26</v>
      </c>
      <c r="G11" s="37">
        <v>30</v>
      </c>
      <c r="H11" s="37">
        <v>22</v>
      </c>
      <c r="I11" s="37">
        <f>SUM(G11,H11)</f>
        <v>52</v>
      </c>
      <c r="J11" s="37">
        <v>13</v>
      </c>
      <c r="K11" s="38">
        <f>J11/D11*100</f>
        <v>86.666666666666671</v>
      </c>
      <c r="L11" s="37">
        <v>9</v>
      </c>
      <c r="M11" s="38">
        <f>L11/E11*100</f>
        <v>81.818181818181827</v>
      </c>
      <c r="N11" s="37">
        <f>J11+L11</f>
        <v>22</v>
      </c>
      <c r="O11" s="38">
        <f>N11/F11*100</f>
        <v>84.615384615384613</v>
      </c>
      <c r="P11" s="37">
        <v>10</v>
      </c>
      <c r="Q11" s="38">
        <f t="shared" ref="Q11:Q37" si="0">P11/G11*100</f>
        <v>33.333333333333329</v>
      </c>
      <c r="R11" s="37">
        <v>8</v>
      </c>
      <c r="S11" s="38">
        <f t="shared" ref="S11:S37" si="1">R11/H11*100</f>
        <v>36.363636363636367</v>
      </c>
      <c r="T11" s="37">
        <f t="shared" ref="T11:T32" si="2">P11+R11</f>
        <v>18</v>
      </c>
      <c r="U11" s="38">
        <f t="shared" ref="U11:U37" si="3">T11/I11*100</f>
        <v>34.615384615384613</v>
      </c>
      <c r="V11" s="39">
        <f>J11+P11</f>
        <v>23</v>
      </c>
      <c r="W11" s="38">
        <f>V11/G11*100</f>
        <v>76.666666666666671</v>
      </c>
      <c r="X11" s="39">
        <f>L11+R11</f>
        <v>17</v>
      </c>
      <c r="Y11" s="38">
        <f>X11/H11*100</f>
        <v>77.272727272727266</v>
      </c>
      <c r="Z11" s="39">
        <f>V11+X11</f>
        <v>40</v>
      </c>
      <c r="AA11" s="38">
        <f>Z11/I11*100</f>
        <v>76.923076923076934</v>
      </c>
      <c r="AB11" s="40">
        <v>3</v>
      </c>
      <c r="AC11" s="41">
        <f>AB11/I11*100</f>
        <v>5.7692307692307692</v>
      </c>
    </row>
    <row r="12" spans="1:29" x14ac:dyDescent="0.25">
      <c r="A12" s="42">
        <v>2</v>
      </c>
      <c r="B12" s="36" t="str">
        <f>'[1]9'!B10</f>
        <v>CURUP TENGAH</v>
      </c>
      <c r="C12" s="36" t="str">
        <f>'[1]9'!C10</f>
        <v>PERUMNAS</v>
      </c>
      <c r="D12" s="37">
        <v>12</v>
      </c>
      <c r="E12" s="37">
        <v>10</v>
      </c>
      <c r="F12" s="37">
        <f t="shared" ref="F12:F37" si="4">SUM(D12,E12)</f>
        <v>22</v>
      </c>
      <c r="G12" s="37">
        <v>23</v>
      </c>
      <c r="H12" s="37">
        <v>22</v>
      </c>
      <c r="I12" s="37">
        <f t="shared" ref="I12:I37" si="5">SUM(G12,H12)</f>
        <v>45</v>
      </c>
      <c r="J12" s="37">
        <v>8</v>
      </c>
      <c r="K12" s="38">
        <f t="shared" ref="K12:K37" si="6">J12/D12*100</f>
        <v>66.666666666666657</v>
      </c>
      <c r="L12" s="37">
        <v>7</v>
      </c>
      <c r="M12" s="38">
        <f t="shared" ref="M12:M37" si="7">L12/E12*100</f>
        <v>70</v>
      </c>
      <c r="N12" s="37">
        <f t="shared" ref="N12:N37" si="8">J12+L12</f>
        <v>15</v>
      </c>
      <c r="O12" s="38">
        <f t="shared" ref="O12:O37" si="9">N12/F12*100</f>
        <v>68.181818181818173</v>
      </c>
      <c r="P12" s="37">
        <v>15</v>
      </c>
      <c r="Q12" s="38">
        <f t="shared" si="0"/>
        <v>65.217391304347828</v>
      </c>
      <c r="R12" s="37">
        <v>13</v>
      </c>
      <c r="S12" s="38">
        <f t="shared" si="1"/>
        <v>59.090909090909093</v>
      </c>
      <c r="T12" s="37">
        <f t="shared" si="2"/>
        <v>28</v>
      </c>
      <c r="U12" s="38">
        <f t="shared" si="3"/>
        <v>62.222222222222221</v>
      </c>
      <c r="V12" s="39">
        <f t="shared" ref="V12:V37" si="10">J12+P12</f>
        <v>23</v>
      </c>
      <c r="W12" s="38">
        <f>V12/G12*100</f>
        <v>100</v>
      </c>
      <c r="X12" s="39">
        <f t="shared" ref="X12:X37" si="11">L12+R12</f>
        <v>20</v>
      </c>
      <c r="Y12" s="38">
        <f t="shared" ref="Y12:Y37" si="12">X12/H12*100</f>
        <v>90.909090909090907</v>
      </c>
      <c r="Z12" s="39">
        <f t="shared" ref="Z12:Z37" si="13">V12+X12</f>
        <v>43</v>
      </c>
      <c r="AA12" s="38">
        <f t="shared" ref="AA12:AA37" si="14">Z12/I12*100</f>
        <v>95.555555555555557</v>
      </c>
      <c r="AB12" s="40">
        <v>1</v>
      </c>
      <c r="AC12" s="41">
        <f t="shared" ref="AC12:AC37" si="15">AB12/I12*100</f>
        <v>2.2222222222222223</v>
      </c>
    </row>
    <row r="13" spans="1:29" x14ac:dyDescent="0.25">
      <c r="A13" s="42">
        <v>3</v>
      </c>
      <c r="B13" s="36" t="str">
        <f>'[1]9'!B11</f>
        <v>CURUP TIMUR</v>
      </c>
      <c r="C13" s="36" t="str">
        <f>'[1]9'!C11</f>
        <v>KAMPUNG DELIMA</v>
      </c>
      <c r="D13" s="37">
        <v>4</v>
      </c>
      <c r="E13" s="37">
        <v>3</v>
      </c>
      <c r="F13" s="37">
        <f t="shared" si="4"/>
        <v>7</v>
      </c>
      <c r="G13" s="37">
        <v>6</v>
      </c>
      <c r="H13" s="37">
        <v>6</v>
      </c>
      <c r="I13" s="37">
        <f t="shared" si="5"/>
        <v>12</v>
      </c>
      <c r="J13" s="37">
        <v>1</v>
      </c>
      <c r="K13" s="38">
        <f t="shared" si="6"/>
        <v>25</v>
      </c>
      <c r="L13" s="37">
        <v>0</v>
      </c>
      <c r="M13" s="38">
        <f t="shared" si="7"/>
        <v>0</v>
      </c>
      <c r="N13" s="37">
        <f t="shared" si="8"/>
        <v>1</v>
      </c>
      <c r="O13" s="38">
        <f t="shared" si="9"/>
        <v>14.285714285714285</v>
      </c>
      <c r="P13" s="37">
        <v>4</v>
      </c>
      <c r="Q13" s="38">
        <f t="shared" si="0"/>
        <v>66.666666666666657</v>
      </c>
      <c r="R13" s="37">
        <v>4</v>
      </c>
      <c r="S13" s="38">
        <f t="shared" si="1"/>
        <v>66.666666666666657</v>
      </c>
      <c r="T13" s="37">
        <f t="shared" si="2"/>
        <v>8</v>
      </c>
      <c r="U13" s="38">
        <f t="shared" si="3"/>
        <v>66.666666666666657</v>
      </c>
      <c r="V13" s="39">
        <f>J13+P13</f>
        <v>5</v>
      </c>
      <c r="W13" s="38">
        <f t="shared" ref="W13:W37" si="16">V13/G13*100</f>
        <v>83.333333333333343</v>
      </c>
      <c r="X13" s="39">
        <f t="shared" si="11"/>
        <v>4</v>
      </c>
      <c r="Y13" s="38">
        <f t="shared" si="12"/>
        <v>66.666666666666657</v>
      </c>
      <c r="Z13" s="39">
        <f t="shared" si="13"/>
        <v>9</v>
      </c>
      <c r="AA13" s="38">
        <f t="shared" si="14"/>
        <v>75</v>
      </c>
      <c r="AB13" s="37">
        <v>1</v>
      </c>
      <c r="AC13" s="41">
        <f t="shared" si="15"/>
        <v>8.3333333333333321</v>
      </c>
    </row>
    <row r="14" spans="1:29" x14ac:dyDescent="0.25">
      <c r="A14" s="42">
        <v>4</v>
      </c>
      <c r="B14" s="36" t="str">
        <f>'[1]9'!B12</f>
        <v>CURUP TIMUR</v>
      </c>
      <c r="C14" s="36" t="str">
        <f>'[1]9'!C12</f>
        <v>CURUP TIMUR</v>
      </c>
      <c r="D14" s="37">
        <v>2</v>
      </c>
      <c r="E14" s="37">
        <v>2</v>
      </c>
      <c r="F14" s="37">
        <f t="shared" si="4"/>
        <v>4</v>
      </c>
      <c r="G14" s="37">
        <v>7</v>
      </c>
      <c r="H14" s="37">
        <v>8</v>
      </c>
      <c r="I14" s="37">
        <f t="shared" si="5"/>
        <v>15</v>
      </c>
      <c r="J14" s="37">
        <v>2</v>
      </c>
      <c r="K14" s="38">
        <f t="shared" si="6"/>
        <v>100</v>
      </c>
      <c r="L14" s="37">
        <v>1</v>
      </c>
      <c r="M14" s="38">
        <f t="shared" si="7"/>
        <v>50</v>
      </c>
      <c r="N14" s="37">
        <f t="shared" si="8"/>
        <v>3</v>
      </c>
      <c r="O14" s="38">
        <f t="shared" si="9"/>
        <v>75</v>
      </c>
      <c r="P14" s="37">
        <v>2</v>
      </c>
      <c r="Q14" s="38">
        <f t="shared" si="0"/>
        <v>28.571428571428569</v>
      </c>
      <c r="R14" s="37">
        <v>5</v>
      </c>
      <c r="S14" s="38">
        <f t="shared" si="1"/>
        <v>62.5</v>
      </c>
      <c r="T14" s="37">
        <f t="shared" si="2"/>
        <v>7</v>
      </c>
      <c r="U14" s="38">
        <f t="shared" si="3"/>
        <v>46.666666666666664</v>
      </c>
      <c r="V14" s="39">
        <f t="shared" si="10"/>
        <v>4</v>
      </c>
      <c r="W14" s="38">
        <f t="shared" si="16"/>
        <v>57.142857142857139</v>
      </c>
      <c r="X14" s="39">
        <f t="shared" si="11"/>
        <v>6</v>
      </c>
      <c r="Y14" s="38">
        <f t="shared" si="12"/>
        <v>75</v>
      </c>
      <c r="Z14" s="39">
        <f t="shared" si="13"/>
        <v>10</v>
      </c>
      <c r="AA14" s="38">
        <f t="shared" si="14"/>
        <v>66.666666666666657</v>
      </c>
      <c r="AB14" s="37">
        <v>3</v>
      </c>
      <c r="AC14" s="41">
        <f t="shared" si="15"/>
        <v>20</v>
      </c>
    </row>
    <row r="15" spans="1:29" x14ac:dyDescent="0.25">
      <c r="A15" s="42">
        <v>5</v>
      </c>
      <c r="B15" s="36" t="str">
        <f>'[1]9'!B13</f>
        <v>CURUP UTARA</v>
      </c>
      <c r="C15" s="36" t="str">
        <f>'[1]9'!C13</f>
        <v>TUNAS HARAPAN</v>
      </c>
      <c r="D15" s="37">
        <v>6</v>
      </c>
      <c r="E15" s="37">
        <v>6</v>
      </c>
      <c r="F15" s="37">
        <f t="shared" si="4"/>
        <v>12</v>
      </c>
      <c r="G15" s="37">
        <v>9</v>
      </c>
      <c r="H15" s="37">
        <v>9</v>
      </c>
      <c r="I15" s="37">
        <f t="shared" si="5"/>
        <v>18</v>
      </c>
      <c r="J15" s="37">
        <v>5</v>
      </c>
      <c r="K15" s="38">
        <f t="shared" si="6"/>
        <v>83.333333333333343</v>
      </c>
      <c r="L15" s="37">
        <v>4</v>
      </c>
      <c r="M15" s="38">
        <f t="shared" si="7"/>
        <v>66.666666666666657</v>
      </c>
      <c r="N15" s="37">
        <f t="shared" si="8"/>
        <v>9</v>
      </c>
      <c r="O15" s="38">
        <f t="shared" si="9"/>
        <v>75</v>
      </c>
      <c r="P15" s="37">
        <v>3</v>
      </c>
      <c r="Q15" s="38">
        <f t="shared" si="0"/>
        <v>33.333333333333329</v>
      </c>
      <c r="R15" s="37">
        <v>2</v>
      </c>
      <c r="S15" s="38">
        <f t="shared" si="1"/>
        <v>22.222222222222221</v>
      </c>
      <c r="T15" s="37">
        <f t="shared" si="2"/>
        <v>5</v>
      </c>
      <c r="U15" s="38">
        <f t="shared" si="3"/>
        <v>27.777777777777779</v>
      </c>
      <c r="V15" s="39">
        <f t="shared" si="10"/>
        <v>8</v>
      </c>
      <c r="W15" s="38">
        <f t="shared" si="16"/>
        <v>88.888888888888886</v>
      </c>
      <c r="X15" s="39">
        <f t="shared" si="11"/>
        <v>6</v>
      </c>
      <c r="Y15" s="38">
        <f t="shared" si="12"/>
        <v>66.666666666666657</v>
      </c>
      <c r="Z15" s="39">
        <f t="shared" si="13"/>
        <v>14</v>
      </c>
      <c r="AA15" s="38">
        <f t="shared" si="14"/>
        <v>77.777777777777786</v>
      </c>
      <c r="AB15" s="37">
        <v>2</v>
      </c>
      <c r="AC15" s="41">
        <f t="shared" si="15"/>
        <v>11.111111111111111</v>
      </c>
    </row>
    <row r="16" spans="1:29" x14ac:dyDescent="0.25">
      <c r="A16" s="42">
        <v>6</v>
      </c>
      <c r="B16" s="36" t="str">
        <f>'[1]9'!B14</f>
        <v>CURUP SELATAN</v>
      </c>
      <c r="C16" s="36" t="str">
        <f>'[1]9'!C14</f>
        <v>WATAS MARGA</v>
      </c>
      <c r="D16" s="37">
        <v>3</v>
      </c>
      <c r="E16" s="37">
        <v>3</v>
      </c>
      <c r="F16" s="37">
        <f t="shared" si="4"/>
        <v>6</v>
      </c>
      <c r="G16" s="37">
        <v>3</v>
      </c>
      <c r="H16" s="37">
        <v>3</v>
      </c>
      <c r="I16" s="37">
        <f t="shared" si="5"/>
        <v>6</v>
      </c>
      <c r="J16" s="37">
        <v>0</v>
      </c>
      <c r="K16" s="38">
        <f t="shared" si="6"/>
        <v>0</v>
      </c>
      <c r="L16" s="37">
        <v>0</v>
      </c>
      <c r="M16" s="38">
        <f t="shared" si="7"/>
        <v>0</v>
      </c>
      <c r="N16" s="37">
        <f t="shared" si="8"/>
        <v>0</v>
      </c>
      <c r="O16" s="38">
        <f t="shared" si="9"/>
        <v>0</v>
      </c>
      <c r="P16" s="37">
        <v>2</v>
      </c>
      <c r="Q16" s="38">
        <f t="shared" si="0"/>
        <v>66.666666666666657</v>
      </c>
      <c r="R16" s="37">
        <v>1</v>
      </c>
      <c r="S16" s="38">
        <f t="shared" si="1"/>
        <v>33.333333333333329</v>
      </c>
      <c r="T16" s="37">
        <f t="shared" si="2"/>
        <v>3</v>
      </c>
      <c r="U16" s="38">
        <f t="shared" si="3"/>
        <v>50</v>
      </c>
      <c r="V16" s="39">
        <f t="shared" si="10"/>
        <v>2</v>
      </c>
      <c r="W16" s="38">
        <f t="shared" si="16"/>
        <v>66.666666666666657</v>
      </c>
      <c r="X16" s="39">
        <f t="shared" si="11"/>
        <v>1</v>
      </c>
      <c r="Y16" s="38">
        <f t="shared" si="12"/>
        <v>33.333333333333329</v>
      </c>
      <c r="Z16" s="39">
        <f t="shared" si="13"/>
        <v>3</v>
      </c>
      <c r="AA16" s="38">
        <f t="shared" si="14"/>
        <v>50</v>
      </c>
      <c r="AB16" s="37">
        <v>3</v>
      </c>
      <c r="AC16" s="41">
        <f t="shared" si="15"/>
        <v>50</v>
      </c>
    </row>
    <row r="17" spans="1:29" x14ac:dyDescent="0.25">
      <c r="A17" s="42">
        <v>7</v>
      </c>
      <c r="B17" s="36" t="str">
        <f>'[1]9'!B15</f>
        <v>CURUP TENGAH</v>
      </c>
      <c r="C17" s="36" t="str">
        <f>'[1]9'!C15</f>
        <v>TALANG RIMBO LAMA</v>
      </c>
      <c r="D17" s="37">
        <v>4</v>
      </c>
      <c r="E17" s="37">
        <v>4</v>
      </c>
      <c r="F17" s="37">
        <f t="shared" si="4"/>
        <v>8</v>
      </c>
      <c r="G17" s="37">
        <v>6</v>
      </c>
      <c r="H17" s="37">
        <v>6</v>
      </c>
      <c r="I17" s="37">
        <f t="shared" si="5"/>
        <v>12</v>
      </c>
      <c r="J17" s="37">
        <v>0</v>
      </c>
      <c r="K17" s="38">
        <f t="shared" si="6"/>
        <v>0</v>
      </c>
      <c r="L17" s="37">
        <v>0</v>
      </c>
      <c r="M17" s="38">
        <f t="shared" si="7"/>
        <v>0</v>
      </c>
      <c r="N17" s="37">
        <f t="shared" si="8"/>
        <v>0</v>
      </c>
      <c r="O17" s="38">
        <f t="shared" si="9"/>
        <v>0</v>
      </c>
      <c r="P17" s="37">
        <v>5</v>
      </c>
      <c r="Q17" s="38">
        <f t="shared" si="0"/>
        <v>83.333333333333343</v>
      </c>
      <c r="R17" s="37">
        <v>4</v>
      </c>
      <c r="S17" s="38">
        <f t="shared" si="1"/>
        <v>66.666666666666657</v>
      </c>
      <c r="T17" s="37">
        <f t="shared" si="2"/>
        <v>9</v>
      </c>
      <c r="U17" s="38">
        <f t="shared" si="3"/>
        <v>75</v>
      </c>
      <c r="V17" s="39">
        <f t="shared" si="10"/>
        <v>5</v>
      </c>
      <c r="W17" s="38">
        <f t="shared" si="16"/>
        <v>83.333333333333343</v>
      </c>
      <c r="X17" s="39">
        <f t="shared" si="11"/>
        <v>4</v>
      </c>
      <c r="Y17" s="38">
        <f>X17/H17*100</f>
        <v>66.666666666666657</v>
      </c>
      <c r="Z17" s="39">
        <f t="shared" si="13"/>
        <v>9</v>
      </c>
      <c r="AA17" s="38">
        <f t="shared" si="14"/>
        <v>75</v>
      </c>
      <c r="AB17" s="37">
        <v>3</v>
      </c>
      <c r="AC17" s="41">
        <f t="shared" si="15"/>
        <v>25</v>
      </c>
    </row>
    <row r="18" spans="1:29" x14ac:dyDescent="0.25">
      <c r="A18" s="42">
        <v>8</v>
      </c>
      <c r="B18" s="36" t="str">
        <f>'[1]9'!B16</f>
        <v>SELUPU REJANG</v>
      </c>
      <c r="C18" s="36" t="str">
        <f>'[1]9'!C16</f>
        <v>SIMPANG NANGKA</v>
      </c>
      <c r="D18" s="37">
        <v>4</v>
      </c>
      <c r="E18" s="37">
        <v>4</v>
      </c>
      <c r="F18" s="37">
        <f t="shared" si="4"/>
        <v>8</v>
      </c>
      <c r="G18" s="37">
        <v>5</v>
      </c>
      <c r="H18" s="37">
        <v>4</v>
      </c>
      <c r="I18" s="37">
        <f t="shared" si="5"/>
        <v>9</v>
      </c>
      <c r="J18" s="37">
        <v>3</v>
      </c>
      <c r="K18" s="38">
        <f t="shared" si="6"/>
        <v>75</v>
      </c>
      <c r="L18" s="37">
        <v>2</v>
      </c>
      <c r="M18" s="38">
        <f t="shared" si="7"/>
        <v>50</v>
      </c>
      <c r="N18" s="37">
        <f t="shared" si="8"/>
        <v>5</v>
      </c>
      <c r="O18" s="38">
        <f t="shared" si="9"/>
        <v>62.5</v>
      </c>
      <c r="P18" s="37">
        <v>2</v>
      </c>
      <c r="Q18" s="38">
        <f t="shared" si="0"/>
        <v>40</v>
      </c>
      <c r="R18" s="37">
        <v>1</v>
      </c>
      <c r="S18" s="38">
        <f t="shared" si="1"/>
        <v>25</v>
      </c>
      <c r="T18" s="37">
        <f t="shared" si="2"/>
        <v>3</v>
      </c>
      <c r="U18" s="38">
        <f t="shared" si="3"/>
        <v>33.333333333333329</v>
      </c>
      <c r="V18" s="39">
        <f t="shared" si="10"/>
        <v>5</v>
      </c>
      <c r="W18" s="38">
        <f t="shared" si="16"/>
        <v>100</v>
      </c>
      <c r="X18" s="39">
        <f t="shared" si="11"/>
        <v>3</v>
      </c>
      <c r="Y18" s="38">
        <f t="shared" si="12"/>
        <v>75</v>
      </c>
      <c r="Z18" s="39">
        <f t="shared" si="13"/>
        <v>8</v>
      </c>
      <c r="AA18" s="38">
        <f t="shared" si="14"/>
        <v>88.888888888888886</v>
      </c>
      <c r="AB18" s="40">
        <v>1</v>
      </c>
      <c r="AC18" s="41">
        <f t="shared" si="15"/>
        <v>11.111111111111111</v>
      </c>
    </row>
    <row r="19" spans="1:29" x14ac:dyDescent="0.25">
      <c r="A19" s="42">
        <v>9</v>
      </c>
      <c r="B19" s="36" t="str">
        <f>'[1]9'!B17</f>
        <v>SELUPU REJANG</v>
      </c>
      <c r="C19" s="36" t="str">
        <f>'[1]9'!C17</f>
        <v>SAMBIREJO</v>
      </c>
      <c r="D19" s="37">
        <v>3</v>
      </c>
      <c r="E19" s="37">
        <v>3</v>
      </c>
      <c r="F19" s="37">
        <f t="shared" si="4"/>
        <v>6</v>
      </c>
      <c r="G19" s="37">
        <v>8</v>
      </c>
      <c r="H19" s="37">
        <v>9</v>
      </c>
      <c r="I19" s="37">
        <f t="shared" si="5"/>
        <v>17</v>
      </c>
      <c r="J19" s="37">
        <v>0</v>
      </c>
      <c r="K19" s="38">
        <f t="shared" si="6"/>
        <v>0</v>
      </c>
      <c r="L19" s="37">
        <v>0</v>
      </c>
      <c r="M19" s="38">
        <f t="shared" si="7"/>
        <v>0</v>
      </c>
      <c r="N19" s="37">
        <f t="shared" si="8"/>
        <v>0</v>
      </c>
      <c r="O19" s="38">
        <f t="shared" si="9"/>
        <v>0</v>
      </c>
      <c r="P19" s="37">
        <v>7</v>
      </c>
      <c r="Q19" s="38">
        <f t="shared" si="0"/>
        <v>87.5</v>
      </c>
      <c r="R19" s="37">
        <v>6</v>
      </c>
      <c r="S19" s="38">
        <f t="shared" si="1"/>
        <v>66.666666666666657</v>
      </c>
      <c r="T19" s="37">
        <f t="shared" si="2"/>
        <v>13</v>
      </c>
      <c r="U19" s="38">
        <f t="shared" si="3"/>
        <v>76.470588235294116</v>
      </c>
      <c r="V19" s="39">
        <f t="shared" si="10"/>
        <v>7</v>
      </c>
      <c r="W19" s="38">
        <f t="shared" si="16"/>
        <v>87.5</v>
      </c>
      <c r="X19" s="39">
        <f t="shared" si="11"/>
        <v>6</v>
      </c>
      <c r="Y19" s="38">
        <f t="shared" si="12"/>
        <v>66.666666666666657</v>
      </c>
      <c r="Z19" s="39">
        <f t="shared" si="13"/>
        <v>13</v>
      </c>
      <c r="AA19" s="38">
        <f t="shared" si="14"/>
        <v>76.470588235294116</v>
      </c>
      <c r="AB19" s="40">
        <v>0</v>
      </c>
      <c r="AC19" s="41">
        <f t="shared" si="15"/>
        <v>0</v>
      </c>
    </row>
    <row r="20" spans="1:29" x14ac:dyDescent="0.25">
      <c r="A20" s="42">
        <v>10</v>
      </c>
      <c r="B20" s="36" t="str">
        <f>'[1]9'!B18</f>
        <v>SELUPU REJANG</v>
      </c>
      <c r="C20" s="36" t="str">
        <f>'[1]9'!C18</f>
        <v>SUMBER URIP</v>
      </c>
      <c r="D20" s="37">
        <v>3</v>
      </c>
      <c r="E20" s="37">
        <v>2</v>
      </c>
      <c r="F20" s="37">
        <f t="shared" si="4"/>
        <v>5</v>
      </c>
      <c r="G20" s="37">
        <v>3</v>
      </c>
      <c r="H20" s="37">
        <v>3</v>
      </c>
      <c r="I20" s="37">
        <f t="shared" si="5"/>
        <v>6</v>
      </c>
      <c r="J20" s="37">
        <v>3</v>
      </c>
      <c r="K20" s="38">
        <f t="shared" si="6"/>
        <v>100</v>
      </c>
      <c r="L20" s="37">
        <v>2</v>
      </c>
      <c r="M20" s="38">
        <f t="shared" si="7"/>
        <v>100</v>
      </c>
      <c r="N20" s="37">
        <f t="shared" si="8"/>
        <v>5</v>
      </c>
      <c r="O20" s="38">
        <f t="shared" si="9"/>
        <v>100</v>
      </c>
      <c r="P20" s="37">
        <v>1</v>
      </c>
      <c r="Q20" s="38">
        <f t="shared" si="0"/>
        <v>33.333333333333329</v>
      </c>
      <c r="R20" s="37">
        <v>1</v>
      </c>
      <c r="S20" s="38">
        <f t="shared" si="1"/>
        <v>33.333333333333329</v>
      </c>
      <c r="T20" s="37">
        <f t="shared" si="2"/>
        <v>2</v>
      </c>
      <c r="U20" s="38">
        <f t="shared" si="3"/>
        <v>33.333333333333329</v>
      </c>
      <c r="V20" s="39">
        <f t="shared" si="10"/>
        <v>4</v>
      </c>
      <c r="W20" s="38">
        <f t="shared" si="16"/>
        <v>133.33333333333331</v>
      </c>
      <c r="X20" s="39">
        <f t="shared" si="11"/>
        <v>3</v>
      </c>
      <c r="Y20" s="38">
        <f t="shared" si="12"/>
        <v>100</v>
      </c>
      <c r="Z20" s="39">
        <f t="shared" si="13"/>
        <v>7</v>
      </c>
      <c r="AA20" s="38">
        <f t="shared" si="14"/>
        <v>116.66666666666667</v>
      </c>
      <c r="AB20" s="40">
        <v>1</v>
      </c>
      <c r="AC20" s="41">
        <f t="shared" si="15"/>
        <v>16.666666666666664</v>
      </c>
    </row>
    <row r="21" spans="1:29" x14ac:dyDescent="0.25">
      <c r="A21" s="42">
        <v>11</v>
      </c>
      <c r="B21" s="36" t="str">
        <f>'[1]9'!B19</f>
        <v>BERMANI ULU</v>
      </c>
      <c r="C21" s="36" t="str">
        <f>'[1]9'!C19</f>
        <v>KAMPUNG MELAYU</v>
      </c>
      <c r="D21" s="37">
        <v>0</v>
      </c>
      <c r="E21" s="37">
        <v>0</v>
      </c>
      <c r="F21" s="37">
        <f t="shared" si="4"/>
        <v>0</v>
      </c>
      <c r="G21" s="37">
        <v>1</v>
      </c>
      <c r="H21" s="37">
        <v>0</v>
      </c>
      <c r="I21" s="37">
        <f t="shared" si="5"/>
        <v>1</v>
      </c>
      <c r="J21" s="37">
        <v>0</v>
      </c>
      <c r="K21" s="38" t="e">
        <f t="shared" si="6"/>
        <v>#DIV/0!</v>
      </c>
      <c r="L21" s="37">
        <v>0</v>
      </c>
      <c r="M21" s="38" t="e">
        <f t="shared" si="7"/>
        <v>#DIV/0!</v>
      </c>
      <c r="N21" s="37">
        <f t="shared" si="8"/>
        <v>0</v>
      </c>
      <c r="O21" s="38" t="e">
        <f t="shared" si="9"/>
        <v>#DIV/0!</v>
      </c>
      <c r="P21" s="37">
        <v>1</v>
      </c>
      <c r="Q21" s="38">
        <f t="shared" si="0"/>
        <v>100</v>
      </c>
      <c r="R21" s="37">
        <v>0</v>
      </c>
      <c r="S21" s="38" t="e">
        <f t="shared" si="1"/>
        <v>#DIV/0!</v>
      </c>
      <c r="T21" s="37">
        <f t="shared" si="2"/>
        <v>1</v>
      </c>
      <c r="U21" s="38">
        <f t="shared" si="3"/>
        <v>100</v>
      </c>
      <c r="V21" s="39">
        <f t="shared" si="10"/>
        <v>1</v>
      </c>
      <c r="W21" s="38">
        <f t="shared" si="16"/>
        <v>100</v>
      </c>
      <c r="X21" s="39">
        <f t="shared" si="11"/>
        <v>0</v>
      </c>
      <c r="Y21" s="38" t="e">
        <f t="shared" si="12"/>
        <v>#DIV/0!</v>
      </c>
      <c r="Z21" s="39">
        <f t="shared" si="13"/>
        <v>1</v>
      </c>
      <c r="AA21" s="38">
        <f t="shared" si="14"/>
        <v>100</v>
      </c>
      <c r="AB21" s="37">
        <v>0</v>
      </c>
      <c r="AC21" s="41">
        <f t="shared" si="15"/>
        <v>0</v>
      </c>
    </row>
    <row r="22" spans="1:29" x14ac:dyDescent="0.25">
      <c r="A22" s="42">
        <v>12</v>
      </c>
      <c r="B22" s="36" t="str">
        <f>'[1]9'!B20</f>
        <v>BERMANI ULU</v>
      </c>
      <c r="C22" s="36" t="str">
        <f>'[1]9'!C20</f>
        <v>BERMANI ULU</v>
      </c>
      <c r="D22" s="37">
        <v>3</v>
      </c>
      <c r="E22" s="37">
        <v>2</v>
      </c>
      <c r="F22" s="37">
        <f t="shared" si="4"/>
        <v>5</v>
      </c>
      <c r="G22" s="37">
        <v>5</v>
      </c>
      <c r="H22" s="37">
        <v>2</v>
      </c>
      <c r="I22" s="37">
        <f t="shared" si="5"/>
        <v>7</v>
      </c>
      <c r="J22" s="37">
        <v>0</v>
      </c>
      <c r="K22" s="38">
        <f t="shared" si="6"/>
        <v>0</v>
      </c>
      <c r="L22" s="37">
        <v>0</v>
      </c>
      <c r="M22" s="38">
        <f t="shared" si="7"/>
        <v>0</v>
      </c>
      <c r="N22" s="37">
        <f t="shared" si="8"/>
        <v>0</v>
      </c>
      <c r="O22" s="38">
        <f t="shared" si="9"/>
        <v>0</v>
      </c>
      <c r="P22" s="37">
        <v>3</v>
      </c>
      <c r="Q22" s="38">
        <f t="shared" si="0"/>
        <v>60</v>
      </c>
      <c r="R22" s="37">
        <v>3</v>
      </c>
      <c r="S22" s="38">
        <f t="shared" si="1"/>
        <v>150</v>
      </c>
      <c r="T22" s="37">
        <f t="shared" si="2"/>
        <v>6</v>
      </c>
      <c r="U22" s="38">
        <f t="shared" si="3"/>
        <v>85.714285714285708</v>
      </c>
      <c r="V22" s="39">
        <f t="shared" si="10"/>
        <v>3</v>
      </c>
      <c r="W22" s="38">
        <f t="shared" si="16"/>
        <v>60</v>
      </c>
      <c r="X22" s="39">
        <f t="shared" si="11"/>
        <v>3</v>
      </c>
      <c r="Y22" s="38">
        <f t="shared" si="12"/>
        <v>150</v>
      </c>
      <c r="Z22" s="39">
        <f t="shared" si="13"/>
        <v>6</v>
      </c>
      <c r="AA22" s="38">
        <f t="shared" si="14"/>
        <v>85.714285714285708</v>
      </c>
      <c r="AB22" s="37">
        <v>1</v>
      </c>
      <c r="AC22" s="41">
        <f t="shared" si="15"/>
        <v>14.285714285714285</v>
      </c>
    </row>
    <row r="23" spans="1:29" x14ac:dyDescent="0.25">
      <c r="A23" s="42">
        <v>13</v>
      </c>
      <c r="B23" s="36" t="str">
        <f>'[1]9'!B21</f>
        <v>BERMANI ULU RAYA</v>
      </c>
      <c r="C23" s="36" t="str">
        <f>'[1]9'!C21</f>
        <v>BANGUN JAYA</v>
      </c>
      <c r="D23" s="37">
        <v>0</v>
      </c>
      <c r="E23" s="37">
        <v>0</v>
      </c>
      <c r="F23" s="37">
        <f t="shared" si="4"/>
        <v>0</v>
      </c>
      <c r="G23" s="37">
        <v>2</v>
      </c>
      <c r="H23" s="37">
        <v>1</v>
      </c>
      <c r="I23" s="37">
        <f t="shared" si="5"/>
        <v>3</v>
      </c>
      <c r="J23" s="37">
        <v>2</v>
      </c>
      <c r="K23" s="38" t="e">
        <f t="shared" si="6"/>
        <v>#DIV/0!</v>
      </c>
      <c r="L23" s="37">
        <v>1</v>
      </c>
      <c r="M23" s="38" t="e">
        <f t="shared" si="7"/>
        <v>#DIV/0!</v>
      </c>
      <c r="N23" s="37">
        <f t="shared" si="8"/>
        <v>3</v>
      </c>
      <c r="O23" s="38" t="e">
        <f t="shared" si="9"/>
        <v>#DIV/0!</v>
      </c>
      <c r="P23" s="37">
        <v>0</v>
      </c>
      <c r="Q23" s="38">
        <f t="shared" si="0"/>
        <v>0</v>
      </c>
      <c r="R23" s="37">
        <v>0</v>
      </c>
      <c r="S23" s="38">
        <f t="shared" si="1"/>
        <v>0</v>
      </c>
      <c r="T23" s="37">
        <f t="shared" si="2"/>
        <v>0</v>
      </c>
      <c r="U23" s="38">
        <f t="shared" si="3"/>
        <v>0</v>
      </c>
      <c r="V23" s="39">
        <f t="shared" si="10"/>
        <v>2</v>
      </c>
      <c r="W23" s="38">
        <f t="shared" si="16"/>
        <v>100</v>
      </c>
      <c r="X23" s="39">
        <f t="shared" si="11"/>
        <v>1</v>
      </c>
      <c r="Y23" s="38">
        <f t="shared" si="12"/>
        <v>100</v>
      </c>
      <c r="Z23" s="39">
        <f t="shared" si="13"/>
        <v>3</v>
      </c>
      <c r="AA23" s="38">
        <f t="shared" si="14"/>
        <v>100</v>
      </c>
      <c r="AB23" s="37">
        <v>0</v>
      </c>
      <c r="AC23" s="41">
        <f t="shared" si="15"/>
        <v>0</v>
      </c>
    </row>
    <row r="24" spans="1:29" x14ac:dyDescent="0.25">
      <c r="A24" s="42">
        <v>14</v>
      </c>
      <c r="B24" s="36" t="str">
        <f>'[1]9'!B22</f>
        <v>SINDANG KELINGI</v>
      </c>
      <c r="C24" s="36" t="str">
        <f>'[1]9'!C22</f>
        <v>BERINGIN TIGA</v>
      </c>
      <c r="D24" s="37">
        <v>5</v>
      </c>
      <c r="E24" s="37">
        <v>4</v>
      </c>
      <c r="F24" s="37">
        <f t="shared" si="4"/>
        <v>9</v>
      </c>
      <c r="G24" s="37">
        <v>6</v>
      </c>
      <c r="H24" s="37">
        <v>5</v>
      </c>
      <c r="I24" s="37">
        <f t="shared" si="5"/>
        <v>11</v>
      </c>
      <c r="J24" s="37">
        <v>0</v>
      </c>
      <c r="K24" s="38">
        <f t="shared" si="6"/>
        <v>0</v>
      </c>
      <c r="L24" s="37">
        <v>0</v>
      </c>
      <c r="M24" s="38">
        <f t="shared" si="7"/>
        <v>0</v>
      </c>
      <c r="N24" s="37">
        <f t="shared" si="8"/>
        <v>0</v>
      </c>
      <c r="O24" s="38">
        <f t="shared" si="9"/>
        <v>0</v>
      </c>
      <c r="P24" s="37">
        <v>6</v>
      </c>
      <c r="Q24" s="38">
        <f t="shared" si="0"/>
        <v>100</v>
      </c>
      <c r="R24" s="37">
        <v>5</v>
      </c>
      <c r="S24" s="38">
        <f t="shared" si="1"/>
        <v>100</v>
      </c>
      <c r="T24" s="37">
        <f t="shared" si="2"/>
        <v>11</v>
      </c>
      <c r="U24" s="38">
        <f t="shared" si="3"/>
        <v>100</v>
      </c>
      <c r="V24" s="39">
        <f t="shared" si="10"/>
        <v>6</v>
      </c>
      <c r="W24" s="38">
        <f t="shared" si="16"/>
        <v>100</v>
      </c>
      <c r="X24" s="39">
        <f t="shared" si="11"/>
        <v>5</v>
      </c>
      <c r="Y24" s="38">
        <f t="shared" si="12"/>
        <v>100</v>
      </c>
      <c r="Z24" s="39">
        <f t="shared" si="13"/>
        <v>11</v>
      </c>
      <c r="AA24" s="38">
        <f t="shared" si="14"/>
        <v>100</v>
      </c>
      <c r="AB24" s="37">
        <v>0</v>
      </c>
      <c r="AC24" s="41">
        <f t="shared" si="15"/>
        <v>0</v>
      </c>
    </row>
    <row r="25" spans="1:29" x14ac:dyDescent="0.25">
      <c r="A25" s="42">
        <v>15</v>
      </c>
      <c r="B25" s="36" t="str">
        <f>'[1]9'!B23</f>
        <v>SINDANG KELINGI</v>
      </c>
      <c r="C25" s="36" t="str">
        <f>'[1]9'!C23</f>
        <v>SINDANG JATI</v>
      </c>
      <c r="D25" s="37">
        <v>1</v>
      </c>
      <c r="E25" s="37">
        <v>0</v>
      </c>
      <c r="F25" s="37">
        <f t="shared" si="4"/>
        <v>1</v>
      </c>
      <c r="G25" s="37">
        <v>0</v>
      </c>
      <c r="H25" s="37">
        <v>0</v>
      </c>
      <c r="I25" s="37">
        <f t="shared" si="5"/>
        <v>0</v>
      </c>
      <c r="J25" s="37">
        <v>1</v>
      </c>
      <c r="K25" s="38">
        <f t="shared" si="6"/>
        <v>100</v>
      </c>
      <c r="L25" s="37">
        <v>0</v>
      </c>
      <c r="M25" s="38" t="e">
        <f t="shared" si="7"/>
        <v>#DIV/0!</v>
      </c>
      <c r="N25" s="37">
        <f t="shared" si="8"/>
        <v>1</v>
      </c>
      <c r="O25" s="38">
        <f t="shared" si="9"/>
        <v>100</v>
      </c>
      <c r="P25" s="37">
        <v>0</v>
      </c>
      <c r="Q25" s="38" t="e">
        <f t="shared" si="0"/>
        <v>#DIV/0!</v>
      </c>
      <c r="R25" s="37">
        <v>0</v>
      </c>
      <c r="S25" s="38" t="e">
        <f t="shared" si="1"/>
        <v>#DIV/0!</v>
      </c>
      <c r="T25" s="37">
        <f t="shared" si="2"/>
        <v>0</v>
      </c>
      <c r="U25" s="38" t="e">
        <f t="shared" si="3"/>
        <v>#DIV/0!</v>
      </c>
      <c r="V25" s="39">
        <f t="shared" si="10"/>
        <v>1</v>
      </c>
      <c r="W25" s="38" t="e">
        <f t="shared" si="16"/>
        <v>#DIV/0!</v>
      </c>
      <c r="X25" s="39">
        <f t="shared" si="11"/>
        <v>0</v>
      </c>
      <c r="Y25" s="38" t="e">
        <f t="shared" si="12"/>
        <v>#DIV/0!</v>
      </c>
      <c r="Z25" s="39">
        <f t="shared" si="13"/>
        <v>1</v>
      </c>
      <c r="AA25" s="38" t="e">
        <f t="shared" si="14"/>
        <v>#DIV/0!</v>
      </c>
      <c r="AB25" s="37">
        <v>0</v>
      </c>
      <c r="AC25" s="41" t="e">
        <f t="shared" si="15"/>
        <v>#DIV/0!</v>
      </c>
    </row>
    <row r="26" spans="1:29" x14ac:dyDescent="0.25">
      <c r="A26" s="42">
        <v>16</v>
      </c>
      <c r="B26" s="36" t="str">
        <f>'[1]9'!B24</f>
        <v>SINDANG DATARAN</v>
      </c>
      <c r="C26" s="36" t="str">
        <f>'[1]9'!C24</f>
        <v>SINDANG DATARAN</v>
      </c>
      <c r="D26" s="37">
        <v>0</v>
      </c>
      <c r="E26" s="37">
        <v>0</v>
      </c>
      <c r="F26" s="37">
        <f t="shared" si="4"/>
        <v>0</v>
      </c>
      <c r="G26" s="37">
        <v>2</v>
      </c>
      <c r="H26" s="37">
        <v>1</v>
      </c>
      <c r="I26" s="37">
        <f t="shared" si="5"/>
        <v>3</v>
      </c>
      <c r="J26" s="37">
        <v>0</v>
      </c>
      <c r="K26" s="38" t="e">
        <f t="shared" si="6"/>
        <v>#DIV/0!</v>
      </c>
      <c r="L26" s="37">
        <v>0</v>
      </c>
      <c r="M26" s="38" t="e">
        <f t="shared" si="7"/>
        <v>#DIV/0!</v>
      </c>
      <c r="N26" s="37">
        <f t="shared" si="8"/>
        <v>0</v>
      </c>
      <c r="O26" s="38" t="e">
        <f t="shared" si="9"/>
        <v>#DIV/0!</v>
      </c>
      <c r="P26" s="37">
        <v>2</v>
      </c>
      <c r="Q26" s="38">
        <f t="shared" si="0"/>
        <v>100</v>
      </c>
      <c r="R26" s="37">
        <v>1</v>
      </c>
      <c r="S26" s="38">
        <f t="shared" si="1"/>
        <v>100</v>
      </c>
      <c r="T26" s="37">
        <f t="shared" si="2"/>
        <v>3</v>
      </c>
      <c r="U26" s="38">
        <f t="shared" si="3"/>
        <v>100</v>
      </c>
      <c r="V26" s="39">
        <f t="shared" si="10"/>
        <v>2</v>
      </c>
      <c r="W26" s="38">
        <f t="shared" si="16"/>
        <v>100</v>
      </c>
      <c r="X26" s="39">
        <f t="shared" si="11"/>
        <v>1</v>
      </c>
      <c r="Y26" s="38">
        <f t="shared" si="12"/>
        <v>100</v>
      </c>
      <c r="Z26" s="39">
        <f t="shared" si="13"/>
        <v>3</v>
      </c>
      <c r="AA26" s="38">
        <f t="shared" si="14"/>
        <v>100</v>
      </c>
      <c r="AB26" s="37">
        <v>0</v>
      </c>
      <c r="AC26" s="41">
        <f t="shared" si="15"/>
        <v>0</v>
      </c>
    </row>
    <row r="27" spans="1:29" x14ac:dyDescent="0.25">
      <c r="A27" s="42">
        <v>17</v>
      </c>
      <c r="B27" s="36" t="str">
        <f>'[1]9'!B25</f>
        <v>BINDURIANG</v>
      </c>
      <c r="C27" s="36" t="str">
        <f>'[1]9'!C25</f>
        <v>KEPALA CURUP</v>
      </c>
      <c r="D27" s="37">
        <v>4</v>
      </c>
      <c r="E27" s="37">
        <v>5</v>
      </c>
      <c r="F27" s="37">
        <f t="shared" si="4"/>
        <v>9</v>
      </c>
      <c r="G27" s="37">
        <v>6</v>
      </c>
      <c r="H27" s="37">
        <v>5</v>
      </c>
      <c r="I27" s="37">
        <f t="shared" si="5"/>
        <v>11</v>
      </c>
      <c r="J27" s="37">
        <v>0</v>
      </c>
      <c r="K27" s="38">
        <f t="shared" si="6"/>
        <v>0</v>
      </c>
      <c r="L27" s="37">
        <v>0</v>
      </c>
      <c r="M27" s="38">
        <f t="shared" si="7"/>
        <v>0</v>
      </c>
      <c r="N27" s="37">
        <f t="shared" si="8"/>
        <v>0</v>
      </c>
      <c r="O27" s="38">
        <f t="shared" si="9"/>
        <v>0</v>
      </c>
      <c r="P27" s="37">
        <v>4</v>
      </c>
      <c r="Q27" s="38">
        <f t="shared" si="0"/>
        <v>66.666666666666657</v>
      </c>
      <c r="R27" s="37">
        <v>4</v>
      </c>
      <c r="S27" s="38">
        <f t="shared" si="1"/>
        <v>80</v>
      </c>
      <c r="T27" s="37">
        <f t="shared" si="2"/>
        <v>8</v>
      </c>
      <c r="U27" s="38">
        <f t="shared" si="3"/>
        <v>72.727272727272734</v>
      </c>
      <c r="V27" s="39">
        <f t="shared" si="10"/>
        <v>4</v>
      </c>
      <c r="W27" s="38">
        <f t="shared" si="16"/>
        <v>66.666666666666657</v>
      </c>
      <c r="X27" s="39">
        <f t="shared" si="11"/>
        <v>4</v>
      </c>
      <c r="Y27" s="38">
        <f t="shared" si="12"/>
        <v>80</v>
      </c>
      <c r="Z27" s="39">
        <f t="shared" si="13"/>
        <v>8</v>
      </c>
      <c r="AA27" s="38">
        <f t="shared" si="14"/>
        <v>72.727272727272734</v>
      </c>
      <c r="AB27" s="37">
        <v>2</v>
      </c>
      <c r="AC27" s="41">
        <f t="shared" si="15"/>
        <v>18.181818181818183</v>
      </c>
    </row>
    <row r="28" spans="1:29" x14ac:dyDescent="0.25">
      <c r="A28" s="42">
        <v>18</v>
      </c>
      <c r="B28" s="36" t="str">
        <f>'[1]9'!B26</f>
        <v>PADANG ULAK TANDING</v>
      </c>
      <c r="C28" s="36" t="str">
        <f>'[1]9'!C26</f>
        <v>PADANG ULAK TANDING</v>
      </c>
      <c r="D28" s="37">
        <v>24</v>
      </c>
      <c r="E28" s="37">
        <v>23</v>
      </c>
      <c r="F28" s="37">
        <f t="shared" si="4"/>
        <v>47</v>
      </c>
      <c r="G28" s="37">
        <v>26</v>
      </c>
      <c r="H28" s="37">
        <v>25</v>
      </c>
      <c r="I28" s="37">
        <f t="shared" si="5"/>
        <v>51</v>
      </c>
      <c r="J28" s="37">
        <v>0</v>
      </c>
      <c r="K28" s="38">
        <f t="shared" si="6"/>
        <v>0</v>
      </c>
      <c r="L28" s="37">
        <v>0</v>
      </c>
      <c r="M28" s="38">
        <f t="shared" si="7"/>
        <v>0</v>
      </c>
      <c r="N28" s="37">
        <f t="shared" si="8"/>
        <v>0</v>
      </c>
      <c r="O28" s="38">
        <f t="shared" si="9"/>
        <v>0</v>
      </c>
      <c r="P28" s="37">
        <v>25</v>
      </c>
      <c r="Q28" s="38">
        <f t="shared" si="0"/>
        <v>96.15384615384616</v>
      </c>
      <c r="R28" s="37">
        <v>25</v>
      </c>
      <c r="S28" s="38">
        <f t="shared" si="1"/>
        <v>100</v>
      </c>
      <c r="T28" s="37">
        <f t="shared" si="2"/>
        <v>50</v>
      </c>
      <c r="U28" s="38">
        <f t="shared" si="3"/>
        <v>98.039215686274503</v>
      </c>
      <c r="V28" s="39">
        <f t="shared" si="10"/>
        <v>25</v>
      </c>
      <c r="W28" s="38">
        <f t="shared" si="16"/>
        <v>96.15384615384616</v>
      </c>
      <c r="X28" s="39">
        <f t="shared" si="11"/>
        <v>25</v>
      </c>
      <c r="Y28" s="38">
        <f t="shared" si="12"/>
        <v>100</v>
      </c>
      <c r="Z28" s="39">
        <f t="shared" si="13"/>
        <v>50</v>
      </c>
      <c r="AA28" s="38">
        <f t="shared" si="14"/>
        <v>98.039215686274503</v>
      </c>
      <c r="AB28" s="37">
        <v>1</v>
      </c>
      <c r="AC28" s="41">
        <f t="shared" si="15"/>
        <v>1.9607843137254901</v>
      </c>
    </row>
    <row r="29" spans="1:29" x14ac:dyDescent="0.25">
      <c r="A29" s="42">
        <v>19</v>
      </c>
      <c r="B29" s="36" t="str">
        <f>'[1]9'!B27</f>
        <v>SBI</v>
      </c>
      <c r="C29" s="36" t="str">
        <f>'[1]9'!C27</f>
        <v>SBI</v>
      </c>
      <c r="D29" s="37">
        <v>3</v>
      </c>
      <c r="E29" s="37">
        <v>3</v>
      </c>
      <c r="F29" s="37">
        <f t="shared" si="4"/>
        <v>6</v>
      </c>
      <c r="G29" s="37">
        <v>5</v>
      </c>
      <c r="H29" s="37">
        <v>5</v>
      </c>
      <c r="I29" s="37">
        <f t="shared" si="5"/>
        <v>10</v>
      </c>
      <c r="J29" s="37">
        <v>2</v>
      </c>
      <c r="K29" s="38">
        <f t="shared" si="6"/>
        <v>66.666666666666657</v>
      </c>
      <c r="L29" s="37">
        <v>1</v>
      </c>
      <c r="M29" s="38">
        <f t="shared" si="7"/>
        <v>33.333333333333329</v>
      </c>
      <c r="N29" s="37">
        <f t="shared" si="8"/>
        <v>3</v>
      </c>
      <c r="O29" s="38">
        <f t="shared" si="9"/>
        <v>50</v>
      </c>
      <c r="P29" s="37">
        <v>4</v>
      </c>
      <c r="Q29" s="38">
        <f t="shared" si="0"/>
        <v>80</v>
      </c>
      <c r="R29" s="37">
        <v>3</v>
      </c>
      <c r="S29" s="38">
        <f t="shared" si="1"/>
        <v>60</v>
      </c>
      <c r="T29" s="37">
        <f t="shared" si="2"/>
        <v>7</v>
      </c>
      <c r="U29" s="38">
        <f t="shared" si="3"/>
        <v>70</v>
      </c>
      <c r="V29" s="39">
        <f t="shared" si="10"/>
        <v>6</v>
      </c>
      <c r="W29" s="38">
        <f t="shared" si="16"/>
        <v>120</v>
      </c>
      <c r="X29" s="39">
        <f t="shared" si="11"/>
        <v>4</v>
      </c>
      <c r="Y29" s="38">
        <f t="shared" si="12"/>
        <v>80</v>
      </c>
      <c r="Z29" s="39">
        <f t="shared" si="13"/>
        <v>10</v>
      </c>
      <c r="AA29" s="38">
        <f t="shared" si="14"/>
        <v>100</v>
      </c>
      <c r="AB29" s="37">
        <v>0</v>
      </c>
      <c r="AC29" s="41">
        <f t="shared" si="15"/>
        <v>0</v>
      </c>
    </row>
    <row r="30" spans="1:29" x14ac:dyDescent="0.25">
      <c r="A30" s="42">
        <v>20</v>
      </c>
      <c r="B30" s="36" t="str">
        <f>'[1]9'!B28</f>
        <v>SBU</v>
      </c>
      <c r="C30" s="36" t="str">
        <f>'[1]9'!C28</f>
        <v>TANJUNG AGUNG</v>
      </c>
      <c r="D30" s="37">
        <v>7</v>
      </c>
      <c r="E30" s="37">
        <v>7</v>
      </c>
      <c r="F30" s="37">
        <f t="shared" si="4"/>
        <v>14</v>
      </c>
      <c r="G30" s="37">
        <v>8</v>
      </c>
      <c r="H30" s="37">
        <v>8</v>
      </c>
      <c r="I30" s="37">
        <f t="shared" si="5"/>
        <v>16</v>
      </c>
      <c r="J30" s="37">
        <v>0</v>
      </c>
      <c r="K30" s="38">
        <f t="shared" si="6"/>
        <v>0</v>
      </c>
      <c r="L30" s="37">
        <v>0</v>
      </c>
      <c r="M30" s="38">
        <f t="shared" si="7"/>
        <v>0</v>
      </c>
      <c r="N30" s="37">
        <f t="shared" si="8"/>
        <v>0</v>
      </c>
      <c r="O30" s="38">
        <f t="shared" si="9"/>
        <v>0</v>
      </c>
      <c r="P30" s="37">
        <v>7</v>
      </c>
      <c r="Q30" s="38">
        <f t="shared" si="0"/>
        <v>87.5</v>
      </c>
      <c r="R30" s="37">
        <v>7</v>
      </c>
      <c r="S30" s="38">
        <f t="shared" si="1"/>
        <v>87.5</v>
      </c>
      <c r="T30" s="37">
        <f t="shared" si="2"/>
        <v>14</v>
      </c>
      <c r="U30" s="38">
        <f t="shared" si="3"/>
        <v>87.5</v>
      </c>
      <c r="V30" s="39">
        <f t="shared" si="10"/>
        <v>7</v>
      </c>
      <c r="W30" s="38">
        <f t="shared" si="16"/>
        <v>87.5</v>
      </c>
      <c r="X30" s="39">
        <f t="shared" si="11"/>
        <v>7</v>
      </c>
      <c r="Y30" s="38">
        <f t="shared" si="12"/>
        <v>87.5</v>
      </c>
      <c r="Z30" s="39">
        <f t="shared" si="13"/>
        <v>14</v>
      </c>
      <c r="AA30" s="38">
        <f t="shared" si="14"/>
        <v>87.5</v>
      </c>
      <c r="AB30" s="37">
        <v>2</v>
      </c>
      <c r="AC30" s="41">
        <f t="shared" si="15"/>
        <v>12.5</v>
      </c>
    </row>
    <row r="31" spans="1:29" x14ac:dyDescent="0.25">
      <c r="A31" s="42">
        <v>21</v>
      </c>
      <c r="B31" s="36" t="str">
        <f>'[1]9'!B29</f>
        <v>KOTA PADANG</v>
      </c>
      <c r="C31" s="36" t="str">
        <f>'[1]9'!C29</f>
        <v>KOTA PADANG</v>
      </c>
      <c r="D31" s="37">
        <v>14</v>
      </c>
      <c r="E31" s="37">
        <v>13</v>
      </c>
      <c r="F31" s="37">
        <f t="shared" si="4"/>
        <v>27</v>
      </c>
      <c r="G31" s="37">
        <v>16</v>
      </c>
      <c r="H31" s="37">
        <v>16</v>
      </c>
      <c r="I31" s="37">
        <f t="shared" si="5"/>
        <v>32</v>
      </c>
      <c r="J31" s="37">
        <v>5</v>
      </c>
      <c r="K31" s="38">
        <f t="shared" si="6"/>
        <v>35.714285714285715</v>
      </c>
      <c r="L31" s="37">
        <v>5</v>
      </c>
      <c r="M31" s="38">
        <f t="shared" si="7"/>
        <v>38.461538461538467</v>
      </c>
      <c r="N31" s="37">
        <f t="shared" si="8"/>
        <v>10</v>
      </c>
      <c r="O31" s="38">
        <f t="shared" si="9"/>
        <v>37.037037037037038</v>
      </c>
      <c r="P31" s="37">
        <v>11</v>
      </c>
      <c r="Q31" s="38">
        <f t="shared" si="0"/>
        <v>68.75</v>
      </c>
      <c r="R31" s="37">
        <v>10</v>
      </c>
      <c r="S31" s="38">
        <f t="shared" si="1"/>
        <v>62.5</v>
      </c>
      <c r="T31" s="37">
        <f t="shared" si="2"/>
        <v>21</v>
      </c>
      <c r="U31" s="38">
        <f t="shared" si="3"/>
        <v>65.625</v>
      </c>
      <c r="V31" s="39">
        <f t="shared" si="10"/>
        <v>16</v>
      </c>
      <c r="W31" s="38">
        <f t="shared" si="16"/>
        <v>100</v>
      </c>
      <c r="X31" s="39">
        <f t="shared" si="11"/>
        <v>15</v>
      </c>
      <c r="Y31" s="38">
        <f t="shared" si="12"/>
        <v>93.75</v>
      </c>
      <c r="Z31" s="39">
        <f t="shared" si="13"/>
        <v>31</v>
      </c>
      <c r="AA31" s="38">
        <f t="shared" si="14"/>
        <v>96.875</v>
      </c>
      <c r="AB31" s="37">
        <v>1</v>
      </c>
      <c r="AC31" s="41">
        <f t="shared" si="15"/>
        <v>3.125</v>
      </c>
    </row>
    <row r="32" spans="1:29" x14ac:dyDescent="0.25">
      <c r="A32" s="42">
        <v>22</v>
      </c>
      <c r="B32" s="43" t="s">
        <v>19</v>
      </c>
      <c r="C32" s="44" t="s">
        <v>20</v>
      </c>
      <c r="D32" s="37">
        <v>1</v>
      </c>
      <c r="E32" s="37">
        <v>1</v>
      </c>
      <c r="F32" s="37">
        <f t="shared" si="4"/>
        <v>2</v>
      </c>
      <c r="G32" s="37">
        <v>3</v>
      </c>
      <c r="H32" s="37">
        <v>2</v>
      </c>
      <c r="I32" s="37">
        <f t="shared" si="5"/>
        <v>5</v>
      </c>
      <c r="J32" s="37">
        <v>0</v>
      </c>
      <c r="K32" s="38">
        <f t="shared" si="6"/>
        <v>0</v>
      </c>
      <c r="L32" s="37">
        <v>0</v>
      </c>
      <c r="M32" s="38">
        <f t="shared" si="7"/>
        <v>0</v>
      </c>
      <c r="N32" s="37">
        <f t="shared" si="8"/>
        <v>0</v>
      </c>
      <c r="O32" s="38">
        <f t="shared" si="9"/>
        <v>0</v>
      </c>
      <c r="P32" s="37">
        <v>3</v>
      </c>
      <c r="Q32" s="38">
        <f t="shared" si="0"/>
        <v>100</v>
      </c>
      <c r="R32" s="37">
        <v>2</v>
      </c>
      <c r="S32" s="38">
        <f t="shared" si="1"/>
        <v>100</v>
      </c>
      <c r="T32" s="37">
        <f t="shared" si="2"/>
        <v>5</v>
      </c>
      <c r="U32" s="38">
        <f t="shared" si="3"/>
        <v>100</v>
      </c>
      <c r="V32" s="39">
        <f t="shared" si="10"/>
        <v>3</v>
      </c>
      <c r="W32" s="38">
        <f t="shared" si="16"/>
        <v>100</v>
      </c>
      <c r="X32" s="39">
        <f t="shared" si="11"/>
        <v>2</v>
      </c>
      <c r="Y32" s="38">
        <f t="shared" si="12"/>
        <v>100</v>
      </c>
      <c r="Z32" s="39">
        <f t="shared" si="13"/>
        <v>5</v>
      </c>
      <c r="AA32" s="38">
        <f t="shared" si="14"/>
        <v>100</v>
      </c>
      <c r="AB32" s="40">
        <v>0</v>
      </c>
      <c r="AC32" s="41">
        <f t="shared" si="15"/>
        <v>0</v>
      </c>
    </row>
    <row r="33" spans="1:29" x14ac:dyDescent="0.25">
      <c r="A33" s="42">
        <v>23</v>
      </c>
      <c r="B33" s="43"/>
      <c r="C33" s="44" t="s">
        <v>21</v>
      </c>
      <c r="D33" s="37">
        <v>0</v>
      </c>
      <c r="E33" s="37">
        <v>0</v>
      </c>
      <c r="F33" s="37">
        <f t="shared" si="4"/>
        <v>0</v>
      </c>
      <c r="G33" s="37">
        <v>0</v>
      </c>
      <c r="H33" s="37">
        <v>0</v>
      </c>
      <c r="I33" s="37">
        <f t="shared" si="5"/>
        <v>0</v>
      </c>
      <c r="J33" s="37">
        <v>0</v>
      </c>
      <c r="K33" s="38" t="e">
        <f t="shared" si="6"/>
        <v>#DIV/0!</v>
      </c>
      <c r="L33" s="37">
        <v>0</v>
      </c>
      <c r="M33" s="38" t="e">
        <f t="shared" si="7"/>
        <v>#DIV/0!</v>
      </c>
      <c r="N33" s="37">
        <f t="shared" si="8"/>
        <v>0</v>
      </c>
      <c r="O33" s="38" t="e">
        <f t="shared" si="9"/>
        <v>#DIV/0!</v>
      </c>
      <c r="P33" s="37">
        <v>0</v>
      </c>
      <c r="Q33" s="38" t="e">
        <f t="shared" si="0"/>
        <v>#DIV/0!</v>
      </c>
      <c r="R33" s="37">
        <v>0</v>
      </c>
      <c r="S33" s="38" t="e">
        <f t="shared" si="1"/>
        <v>#DIV/0!</v>
      </c>
      <c r="T33" s="37">
        <v>0</v>
      </c>
      <c r="U33" s="38" t="e">
        <f t="shared" si="3"/>
        <v>#DIV/0!</v>
      </c>
      <c r="V33" s="39">
        <f t="shared" si="10"/>
        <v>0</v>
      </c>
      <c r="W33" s="38" t="e">
        <f t="shared" si="16"/>
        <v>#DIV/0!</v>
      </c>
      <c r="X33" s="39">
        <f t="shared" si="11"/>
        <v>0</v>
      </c>
      <c r="Y33" s="38" t="e">
        <f t="shared" si="12"/>
        <v>#DIV/0!</v>
      </c>
      <c r="Z33" s="39">
        <f t="shared" si="13"/>
        <v>0</v>
      </c>
      <c r="AA33" s="38" t="e">
        <f t="shared" si="14"/>
        <v>#DIV/0!</v>
      </c>
      <c r="AB33" s="37">
        <v>0</v>
      </c>
      <c r="AC33" s="41" t="e">
        <f t="shared" si="15"/>
        <v>#DIV/0!</v>
      </c>
    </row>
    <row r="34" spans="1:29" x14ac:dyDescent="0.25">
      <c r="A34" s="42">
        <v>24</v>
      </c>
      <c r="B34" s="43" t="s">
        <v>22</v>
      </c>
      <c r="C34" s="44" t="s">
        <v>23</v>
      </c>
      <c r="D34" s="37">
        <v>0</v>
      </c>
      <c r="E34" s="37">
        <v>0</v>
      </c>
      <c r="F34" s="37">
        <f t="shared" si="4"/>
        <v>0</v>
      </c>
      <c r="G34" s="37">
        <v>0</v>
      </c>
      <c r="H34" s="37">
        <v>0</v>
      </c>
      <c r="I34" s="37">
        <f t="shared" si="5"/>
        <v>0</v>
      </c>
      <c r="J34" s="37">
        <v>0</v>
      </c>
      <c r="K34" s="38" t="e">
        <f t="shared" si="6"/>
        <v>#DIV/0!</v>
      </c>
      <c r="L34" s="37">
        <v>0</v>
      </c>
      <c r="M34" s="38" t="e">
        <f t="shared" si="7"/>
        <v>#DIV/0!</v>
      </c>
      <c r="N34" s="37">
        <f t="shared" si="8"/>
        <v>0</v>
      </c>
      <c r="O34" s="38" t="e">
        <f t="shared" si="9"/>
        <v>#DIV/0!</v>
      </c>
      <c r="P34" s="37">
        <v>0</v>
      </c>
      <c r="Q34" s="38" t="e">
        <f t="shared" si="0"/>
        <v>#DIV/0!</v>
      </c>
      <c r="R34" s="37">
        <v>0</v>
      </c>
      <c r="S34" s="38" t="e">
        <f t="shared" si="1"/>
        <v>#DIV/0!</v>
      </c>
      <c r="T34" s="37">
        <v>0</v>
      </c>
      <c r="U34" s="38" t="e">
        <f t="shared" si="3"/>
        <v>#DIV/0!</v>
      </c>
      <c r="V34" s="39">
        <f t="shared" si="10"/>
        <v>0</v>
      </c>
      <c r="W34" s="38" t="e">
        <f t="shared" si="16"/>
        <v>#DIV/0!</v>
      </c>
      <c r="X34" s="39">
        <f t="shared" si="11"/>
        <v>0</v>
      </c>
      <c r="Y34" s="38" t="e">
        <f t="shared" si="12"/>
        <v>#DIV/0!</v>
      </c>
      <c r="Z34" s="39">
        <f t="shared" si="13"/>
        <v>0</v>
      </c>
      <c r="AA34" s="38" t="e">
        <f t="shared" si="14"/>
        <v>#DIV/0!</v>
      </c>
      <c r="AB34" s="37">
        <v>0</v>
      </c>
      <c r="AC34" s="41" t="e">
        <f t="shared" si="15"/>
        <v>#DIV/0!</v>
      </c>
    </row>
    <row r="35" spans="1:29" x14ac:dyDescent="0.25">
      <c r="A35" s="42">
        <v>25</v>
      </c>
      <c r="B35" s="43"/>
      <c r="C35" s="44" t="s">
        <v>24</v>
      </c>
      <c r="D35" s="37">
        <v>0</v>
      </c>
      <c r="E35" s="37">
        <v>0</v>
      </c>
      <c r="F35" s="37">
        <f t="shared" si="4"/>
        <v>0</v>
      </c>
      <c r="G35" s="37">
        <v>0</v>
      </c>
      <c r="H35" s="37">
        <v>0</v>
      </c>
      <c r="I35" s="37">
        <f t="shared" si="5"/>
        <v>0</v>
      </c>
      <c r="J35" s="37">
        <v>0</v>
      </c>
      <c r="K35" s="38" t="e">
        <f t="shared" si="6"/>
        <v>#DIV/0!</v>
      </c>
      <c r="L35" s="37">
        <v>0</v>
      </c>
      <c r="M35" s="38" t="e">
        <f t="shared" si="7"/>
        <v>#DIV/0!</v>
      </c>
      <c r="N35" s="37">
        <f t="shared" si="8"/>
        <v>0</v>
      </c>
      <c r="O35" s="38" t="e">
        <f t="shared" si="9"/>
        <v>#DIV/0!</v>
      </c>
      <c r="P35" s="37">
        <v>0</v>
      </c>
      <c r="Q35" s="38" t="e">
        <f t="shared" si="0"/>
        <v>#DIV/0!</v>
      </c>
      <c r="R35" s="37">
        <v>0</v>
      </c>
      <c r="S35" s="38" t="e">
        <f t="shared" si="1"/>
        <v>#DIV/0!</v>
      </c>
      <c r="T35" s="37">
        <v>0</v>
      </c>
      <c r="U35" s="38" t="e">
        <f t="shared" si="3"/>
        <v>#DIV/0!</v>
      </c>
      <c r="V35" s="39">
        <f t="shared" si="10"/>
        <v>0</v>
      </c>
      <c r="W35" s="38" t="e">
        <f t="shared" si="16"/>
        <v>#DIV/0!</v>
      </c>
      <c r="X35" s="39">
        <f t="shared" si="11"/>
        <v>0</v>
      </c>
      <c r="Y35" s="38" t="e">
        <f t="shared" si="12"/>
        <v>#DIV/0!</v>
      </c>
      <c r="Z35" s="39">
        <f t="shared" si="13"/>
        <v>0</v>
      </c>
      <c r="AA35" s="38" t="e">
        <f t="shared" si="14"/>
        <v>#DIV/0!</v>
      </c>
      <c r="AB35" s="37">
        <v>0</v>
      </c>
      <c r="AC35" s="41" t="e">
        <f t="shared" si="15"/>
        <v>#DIV/0!</v>
      </c>
    </row>
    <row r="36" spans="1:29" x14ac:dyDescent="0.25">
      <c r="A36" s="42">
        <v>26</v>
      </c>
      <c r="B36" s="45" t="s">
        <v>25</v>
      </c>
      <c r="C36" s="44" t="s">
        <v>26</v>
      </c>
      <c r="D36" s="37">
        <v>0</v>
      </c>
      <c r="E36" s="37">
        <v>0</v>
      </c>
      <c r="F36" s="37">
        <f t="shared" si="4"/>
        <v>0</v>
      </c>
      <c r="G36" s="37">
        <v>0</v>
      </c>
      <c r="H36" s="37">
        <v>0</v>
      </c>
      <c r="I36" s="37">
        <f t="shared" si="5"/>
        <v>0</v>
      </c>
      <c r="J36" s="37">
        <v>0</v>
      </c>
      <c r="K36" s="38" t="e">
        <f t="shared" si="6"/>
        <v>#DIV/0!</v>
      </c>
      <c r="L36" s="37">
        <v>0</v>
      </c>
      <c r="M36" s="38" t="e">
        <f t="shared" si="7"/>
        <v>#DIV/0!</v>
      </c>
      <c r="N36" s="37">
        <f t="shared" si="8"/>
        <v>0</v>
      </c>
      <c r="O36" s="38" t="e">
        <f t="shared" si="9"/>
        <v>#DIV/0!</v>
      </c>
      <c r="P36" s="37">
        <v>0</v>
      </c>
      <c r="Q36" s="38" t="e">
        <f t="shared" si="0"/>
        <v>#DIV/0!</v>
      </c>
      <c r="R36" s="37">
        <v>0</v>
      </c>
      <c r="S36" s="38" t="e">
        <f t="shared" si="1"/>
        <v>#DIV/0!</v>
      </c>
      <c r="T36" s="37">
        <v>0</v>
      </c>
      <c r="U36" s="38" t="e">
        <f t="shared" si="3"/>
        <v>#DIV/0!</v>
      </c>
      <c r="V36" s="39">
        <f t="shared" si="10"/>
        <v>0</v>
      </c>
      <c r="W36" s="38" t="e">
        <f t="shared" si="16"/>
        <v>#DIV/0!</v>
      </c>
      <c r="X36" s="39">
        <f t="shared" si="11"/>
        <v>0</v>
      </c>
      <c r="Y36" s="38" t="e">
        <f t="shared" si="12"/>
        <v>#DIV/0!</v>
      </c>
      <c r="Z36" s="39">
        <f t="shared" si="13"/>
        <v>0</v>
      </c>
      <c r="AA36" s="38" t="e">
        <f t="shared" si="14"/>
        <v>#DIV/0!</v>
      </c>
      <c r="AB36" s="37">
        <v>0</v>
      </c>
      <c r="AC36" s="41" t="e">
        <f t="shared" si="15"/>
        <v>#DIV/0!</v>
      </c>
    </row>
    <row r="37" spans="1:29" x14ac:dyDescent="0.25">
      <c r="A37" s="42">
        <v>27</v>
      </c>
      <c r="B37" s="45" t="s">
        <v>27</v>
      </c>
      <c r="C37" s="44" t="s">
        <v>28</v>
      </c>
      <c r="D37" s="37">
        <v>0</v>
      </c>
      <c r="E37" s="37">
        <v>0</v>
      </c>
      <c r="F37" s="37">
        <f t="shared" si="4"/>
        <v>0</v>
      </c>
      <c r="G37" s="37">
        <v>0</v>
      </c>
      <c r="H37" s="37">
        <v>0</v>
      </c>
      <c r="I37" s="37">
        <f t="shared" si="5"/>
        <v>0</v>
      </c>
      <c r="J37" s="37">
        <v>0</v>
      </c>
      <c r="K37" s="38" t="e">
        <f t="shared" si="6"/>
        <v>#DIV/0!</v>
      </c>
      <c r="L37" s="37">
        <v>0</v>
      </c>
      <c r="M37" s="38" t="e">
        <f t="shared" si="7"/>
        <v>#DIV/0!</v>
      </c>
      <c r="N37" s="37">
        <f t="shared" si="8"/>
        <v>0</v>
      </c>
      <c r="O37" s="38" t="e">
        <f t="shared" si="9"/>
        <v>#DIV/0!</v>
      </c>
      <c r="P37" s="37">
        <v>0</v>
      </c>
      <c r="Q37" s="38" t="e">
        <f t="shared" si="0"/>
        <v>#DIV/0!</v>
      </c>
      <c r="R37" s="37">
        <v>0</v>
      </c>
      <c r="S37" s="38" t="e">
        <f t="shared" si="1"/>
        <v>#DIV/0!</v>
      </c>
      <c r="T37" s="37">
        <v>0</v>
      </c>
      <c r="U37" s="38" t="e">
        <f t="shared" si="3"/>
        <v>#DIV/0!</v>
      </c>
      <c r="V37" s="39">
        <f t="shared" si="10"/>
        <v>0</v>
      </c>
      <c r="W37" s="38" t="e">
        <f t="shared" si="16"/>
        <v>#DIV/0!</v>
      </c>
      <c r="X37" s="39">
        <f t="shared" si="11"/>
        <v>0</v>
      </c>
      <c r="Y37" s="38" t="e">
        <f t="shared" si="12"/>
        <v>#DIV/0!</v>
      </c>
      <c r="Z37" s="39">
        <f t="shared" si="13"/>
        <v>0</v>
      </c>
      <c r="AA37" s="38" t="e">
        <f t="shared" si="14"/>
        <v>#DIV/0!</v>
      </c>
      <c r="AB37" s="37">
        <v>0</v>
      </c>
      <c r="AC37" s="41" t="e">
        <f t="shared" si="15"/>
        <v>#DIV/0!</v>
      </c>
    </row>
    <row r="38" spans="1:29" ht="16.5" thickBot="1" x14ac:dyDescent="0.3">
      <c r="A38" s="46" t="s">
        <v>29</v>
      </c>
      <c r="B38" s="47"/>
      <c r="C38" s="48"/>
      <c r="D38" s="49">
        <f t="shared" ref="D38:J38" si="17">SUM(D11:D37)</f>
        <v>118</v>
      </c>
      <c r="E38" s="49">
        <f>SUM(E11:E37)</f>
        <v>106</v>
      </c>
      <c r="F38" s="49">
        <f t="shared" si="17"/>
        <v>224</v>
      </c>
      <c r="G38" s="49">
        <f t="shared" si="17"/>
        <v>180</v>
      </c>
      <c r="H38" s="49">
        <f t="shared" si="17"/>
        <v>162</v>
      </c>
      <c r="I38" s="49">
        <f t="shared" si="17"/>
        <v>342</v>
      </c>
      <c r="J38" s="49">
        <f t="shared" si="17"/>
        <v>45</v>
      </c>
      <c r="K38" s="50">
        <f>J38/D38*100</f>
        <v>38.135593220338983</v>
      </c>
      <c r="L38" s="49">
        <f>SUM(L11:L37)</f>
        <v>32</v>
      </c>
      <c r="M38" s="50">
        <f>L38/E38*100</f>
        <v>30.188679245283019</v>
      </c>
      <c r="N38" s="49">
        <f>SUM(N11:N37)</f>
        <v>77</v>
      </c>
      <c r="O38" s="50">
        <f>N38/F38*100</f>
        <v>34.375</v>
      </c>
      <c r="P38" s="49">
        <f>SUM(P11:P37)</f>
        <v>117</v>
      </c>
      <c r="Q38" s="50">
        <f>P38/G38*100</f>
        <v>65</v>
      </c>
      <c r="R38" s="49">
        <f>SUM(R11:R37)</f>
        <v>105</v>
      </c>
      <c r="S38" s="51">
        <f>R38/H38*100</f>
        <v>64.81481481481481</v>
      </c>
      <c r="T38" s="49">
        <f>SUM(T11:T37)</f>
        <v>222</v>
      </c>
      <c r="U38" s="50">
        <f>T38/I38*100</f>
        <v>64.912280701754383</v>
      </c>
      <c r="V38" s="52">
        <f>J38+P38</f>
        <v>162</v>
      </c>
      <c r="W38" s="50">
        <f>V38/G38*100</f>
        <v>90</v>
      </c>
      <c r="X38" s="52">
        <f>L38+R38</f>
        <v>137</v>
      </c>
      <c r="Y38" s="50">
        <f>X38/H38*100</f>
        <v>84.567901234567898</v>
      </c>
      <c r="Z38" s="52">
        <f>V38+X38</f>
        <v>299</v>
      </c>
      <c r="AA38" s="50">
        <f>Z38/I38*100</f>
        <v>87.42690058479532</v>
      </c>
      <c r="AB38" s="53">
        <f>SUM(AB11:AB37)</f>
        <v>25</v>
      </c>
      <c r="AC38" s="54">
        <f>AB38/I38*100</f>
        <v>7.3099415204678362</v>
      </c>
    </row>
    <row r="39" spans="1:29" x14ac:dyDescent="0.25">
      <c r="A39" s="2"/>
      <c r="B39" s="55"/>
      <c r="C39" s="5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56"/>
      <c r="W39" s="56"/>
      <c r="X39" s="56"/>
      <c r="Y39" s="2"/>
      <c r="Z39" s="2"/>
      <c r="AA39" s="2"/>
      <c r="AB39" s="2"/>
      <c r="AC39" s="2"/>
    </row>
    <row r="40" spans="1:29" x14ac:dyDescent="0.25">
      <c r="A40" s="57" t="s">
        <v>30</v>
      </c>
      <c r="B40" s="2"/>
      <c r="C40" s="2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8" x14ac:dyDescent="0.25">
      <c r="A41" s="57" t="s">
        <v>31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57"/>
      <c r="B42" s="57" t="s">
        <v>32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57"/>
      <c r="B43" s="57" t="s">
        <v>33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57"/>
      <c r="B44" s="57" t="s">
        <v>34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</sheetData>
  <mergeCells count="21">
    <mergeCell ref="Z8:AA8"/>
    <mergeCell ref="V7:AA7"/>
    <mergeCell ref="AB7:AC8"/>
    <mergeCell ref="J8:K8"/>
    <mergeCell ref="L8:M8"/>
    <mergeCell ref="N8:O8"/>
    <mergeCell ref="P8:Q8"/>
    <mergeCell ref="R8:S8"/>
    <mergeCell ref="T8:U8"/>
    <mergeCell ref="V8:W8"/>
    <mergeCell ref="X8:Y8"/>
    <mergeCell ref="B4:AC4"/>
    <mergeCell ref="A5:AC5"/>
    <mergeCell ref="A6:C6"/>
    <mergeCell ref="A7:A9"/>
    <mergeCell ref="B7:B9"/>
    <mergeCell ref="C7:C9"/>
    <mergeCell ref="D7:F8"/>
    <mergeCell ref="G7:I8"/>
    <mergeCell ref="J7:O7"/>
    <mergeCell ref="P7:U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788F-0CD0-4126-BBF0-B78E1565EC7C}">
  <dimension ref="A1:L39"/>
  <sheetViews>
    <sheetView workbookViewId="0">
      <selection sqref="A1:L39"/>
    </sheetView>
  </sheetViews>
  <sheetFormatPr defaultRowHeight="15" x14ac:dyDescent="0.25"/>
  <sheetData>
    <row r="1" spans="1:12" ht="15.75" x14ac:dyDescent="0.25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 t="s">
        <v>36</v>
      </c>
      <c r="B2" s="7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x14ac:dyDescent="0.25">
      <c r="A3" s="58" t="s">
        <v>37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5.75" x14ac:dyDescent="0.25">
      <c r="A4" s="5" t="str">
        <f>'[1]1'!$A$5</f>
        <v>KABUPATEN/KOTA REJANG LEBONG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5.75" x14ac:dyDescent="0.25">
      <c r="A5" s="5" t="str">
        <f>'[1]1'!$A$6</f>
        <v>TAHUN 2023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15.75" thickBot="1" x14ac:dyDescent="0.3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2" ht="15.75" x14ac:dyDescent="0.25">
      <c r="A7" s="20" t="s">
        <v>2</v>
      </c>
      <c r="B7" s="60" t="s">
        <v>3</v>
      </c>
      <c r="C7" s="20" t="s">
        <v>4</v>
      </c>
      <c r="D7" s="61" t="s">
        <v>38</v>
      </c>
      <c r="E7" s="62"/>
      <c r="F7" s="62"/>
      <c r="G7" s="62"/>
      <c r="H7" s="62"/>
      <c r="I7" s="62"/>
      <c r="J7" s="62"/>
      <c r="K7" s="62"/>
      <c r="L7" s="63"/>
    </row>
    <row r="8" spans="1:12" ht="15.75" x14ac:dyDescent="0.25">
      <c r="A8" s="20"/>
      <c r="B8" s="60"/>
      <c r="C8" s="20"/>
      <c r="D8" s="64" t="s">
        <v>39</v>
      </c>
      <c r="E8" s="64"/>
      <c r="F8" s="64"/>
      <c r="G8" s="25" t="s">
        <v>40</v>
      </c>
      <c r="H8" s="64"/>
      <c r="I8" s="64"/>
      <c r="J8" s="25" t="s">
        <v>41</v>
      </c>
      <c r="K8" s="64"/>
      <c r="L8" s="64"/>
    </row>
    <row r="9" spans="1:12" ht="15.75" x14ac:dyDescent="0.25">
      <c r="A9" s="29"/>
      <c r="B9" s="65"/>
      <c r="C9" s="29"/>
      <c r="D9" s="31" t="s">
        <v>14</v>
      </c>
      <c r="E9" s="31" t="s">
        <v>15</v>
      </c>
      <c r="F9" s="31" t="s">
        <v>42</v>
      </c>
      <c r="G9" s="31" t="s">
        <v>14</v>
      </c>
      <c r="H9" s="31" t="s">
        <v>15</v>
      </c>
      <c r="I9" s="31" t="s">
        <v>42</v>
      </c>
      <c r="J9" s="31" t="s">
        <v>14</v>
      </c>
      <c r="K9" s="31" t="s">
        <v>15</v>
      </c>
      <c r="L9" s="31" t="s">
        <v>42</v>
      </c>
    </row>
    <row r="10" spans="1:12" x14ac:dyDescent="0.25">
      <c r="A10" s="33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  <c r="H10" s="33">
        <v>8</v>
      </c>
      <c r="I10" s="33">
        <v>9</v>
      </c>
      <c r="J10" s="33">
        <v>10</v>
      </c>
      <c r="K10" s="33">
        <v>11</v>
      </c>
      <c r="L10" s="33">
        <v>12</v>
      </c>
    </row>
    <row r="11" spans="1:12" x14ac:dyDescent="0.25">
      <c r="A11" s="66">
        <v>1</v>
      </c>
      <c r="B11" s="36" t="str">
        <f>'[1]9'!B9</f>
        <v>CURUP</v>
      </c>
      <c r="C11" s="36" t="str">
        <f>'[1]9'!C9</f>
        <v>CURUP</v>
      </c>
      <c r="D11" s="67">
        <v>3</v>
      </c>
      <c r="E11" s="67">
        <v>5</v>
      </c>
      <c r="F11" s="37">
        <f t="shared" ref="F11:F31" si="0">SUM(D11:E11)</f>
        <v>8</v>
      </c>
      <c r="G11" s="37">
        <v>0</v>
      </c>
      <c r="H11" s="37">
        <v>0</v>
      </c>
      <c r="I11" s="37">
        <f t="shared" ref="I11:I31" si="1">SUM(G11:H11)</f>
        <v>0</v>
      </c>
      <c r="J11" s="68">
        <f t="shared" ref="J11:L27" si="2">G11/D11*100</f>
        <v>0</v>
      </c>
      <c r="K11" s="68">
        <f t="shared" si="2"/>
        <v>0</v>
      </c>
      <c r="L11" s="68">
        <f t="shared" si="2"/>
        <v>0</v>
      </c>
    </row>
    <row r="12" spans="1:12" x14ac:dyDescent="0.25">
      <c r="A12" s="66">
        <v>2</v>
      </c>
      <c r="B12" s="36" t="str">
        <f>'[1]9'!B10</f>
        <v>CURUP TENGAH</v>
      </c>
      <c r="C12" s="36" t="str">
        <f>'[1]9'!C10</f>
        <v>PERUMNAS</v>
      </c>
      <c r="D12" s="67">
        <v>10</v>
      </c>
      <c r="E12" s="67">
        <v>15</v>
      </c>
      <c r="F12" s="37">
        <f t="shared" si="0"/>
        <v>25</v>
      </c>
      <c r="G12" s="37">
        <v>0</v>
      </c>
      <c r="H12" s="37">
        <v>0</v>
      </c>
      <c r="I12" s="37">
        <f t="shared" si="1"/>
        <v>0</v>
      </c>
      <c r="J12" s="68">
        <f t="shared" si="2"/>
        <v>0</v>
      </c>
      <c r="K12" s="68">
        <f t="shared" si="2"/>
        <v>0</v>
      </c>
      <c r="L12" s="68">
        <f t="shared" si="2"/>
        <v>0</v>
      </c>
    </row>
    <row r="13" spans="1:12" x14ac:dyDescent="0.25">
      <c r="A13" s="66">
        <v>3</v>
      </c>
      <c r="B13" s="36" t="str">
        <f>'[1]9'!B11</f>
        <v>CURUP TIMUR</v>
      </c>
      <c r="C13" s="36" t="str">
        <f>'[1]9'!C11</f>
        <v>KAMPUNG DELIMA</v>
      </c>
      <c r="D13" s="67">
        <v>1</v>
      </c>
      <c r="E13" s="67">
        <v>2</v>
      </c>
      <c r="F13" s="37">
        <f t="shared" si="0"/>
        <v>3</v>
      </c>
      <c r="G13" s="37">
        <v>0</v>
      </c>
      <c r="H13" s="37">
        <v>0</v>
      </c>
      <c r="I13" s="37">
        <f t="shared" si="1"/>
        <v>0</v>
      </c>
      <c r="J13" s="68">
        <f t="shared" si="2"/>
        <v>0</v>
      </c>
      <c r="K13" s="68">
        <f t="shared" si="2"/>
        <v>0</v>
      </c>
      <c r="L13" s="68">
        <f t="shared" si="2"/>
        <v>0</v>
      </c>
    </row>
    <row r="14" spans="1:12" x14ac:dyDescent="0.25">
      <c r="A14" s="66">
        <v>4</v>
      </c>
      <c r="B14" s="36" t="str">
        <f>'[1]9'!B12</f>
        <v>CURUP TIMUR</v>
      </c>
      <c r="C14" s="36" t="str">
        <f>'[1]9'!C12</f>
        <v>CURUP TIMUR</v>
      </c>
      <c r="D14" s="67">
        <v>6</v>
      </c>
      <c r="E14" s="67">
        <v>5</v>
      </c>
      <c r="F14" s="37">
        <f t="shared" si="0"/>
        <v>11</v>
      </c>
      <c r="G14" s="37">
        <v>0</v>
      </c>
      <c r="H14" s="37">
        <v>0</v>
      </c>
      <c r="I14" s="37">
        <f t="shared" si="1"/>
        <v>0</v>
      </c>
      <c r="J14" s="68">
        <f t="shared" si="2"/>
        <v>0</v>
      </c>
      <c r="K14" s="68">
        <f t="shared" si="2"/>
        <v>0</v>
      </c>
      <c r="L14" s="68">
        <f t="shared" si="2"/>
        <v>0</v>
      </c>
    </row>
    <row r="15" spans="1:12" x14ac:dyDescent="0.25">
      <c r="A15" s="66">
        <v>5</v>
      </c>
      <c r="B15" s="36" t="str">
        <f>'[1]9'!B13</f>
        <v>CURUP UTARA</v>
      </c>
      <c r="C15" s="36" t="str">
        <f>'[1]9'!C13</f>
        <v>TUNAS HARAPAN</v>
      </c>
      <c r="D15" s="67">
        <v>1</v>
      </c>
      <c r="E15" s="67">
        <v>8</v>
      </c>
      <c r="F15" s="37">
        <f t="shared" si="0"/>
        <v>9</v>
      </c>
      <c r="G15" s="37">
        <v>0</v>
      </c>
      <c r="H15" s="37">
        <v>0</v>
      </c>
      <c r="I15" s="37">
        <f t="shared" si="1"/>
        <v>0</v>
      </c>
      <c r="J15" s="68">
        <f t="shared" si="2"/>
        <v>0</v>
      </c>
      <c r="K15" s="68">
        <f t="shared" si="2"/>
        <v>0</v>
      </c>
      <c r="L15" s="68">
        <f t="shared" si="2"/>
        <v>0</v>
      </c>
    </row>
    <row r="16" spans="1:12" x14ac:dyDescent="0.25">
      <c r="A16" s="66">
        <v>6</v>
      </c>
      <c r="B16" s="36" t="str">
        <f>'[1]9'!B14</f>
        <v>CURUP SELATAN</v>
      </c>
      <c r="C16" s="36" t="str">
        <f>'[1]9'!C14</f>
        <v>WATAS MARGA</v>
      </c>
      <c r="D16" s="67">
        <v>0</v>
      </c>
      <c r="E16" s="67">
        <v>0</v>
      </c>
      <c r="F16" s="37">
        <f t="shared" si="0"/>
        <v>0</v>
      </c>
      <c r="G16" s="67">
        <v>0</v>
      </c>
      <c r="H16" s="67">
        <v>0</v>
      </c>
      <c r="I16" s="37">
        <f t="shared" si="1"/>
        <v>0</v>
      </c>
      <c r="J16" s="68" t="e">
        <f t="shared" si="2"/>
        <v>#DIV/0!</v>
      </c>
      <c r="K16" s="68" t="e">
        <f t="shared" si="2"/>
        <v>#DIV/0!</v>
      </c>
      <c r="L16" s="68" t="e">
        <f t="shared" si="2"/>
        <v>#DIV/0!</v>
      </c>
    </row>
    <row r="17" spans="1:12" x14ac:dyDescent="0.25">
      <c r="A17" s="66">
        <v>7</v>
      </c>
      <c r="B17" s="36" t="str">
        <f>'[1]9'!B15</f>
        <v>CURUP TENGAH</v>
      </c>
      <c r="C17" s="36" t="str">
        <f>'[1]9'!C15</f>
        <v>TALANG RIMBO LAMA</v>
      </c>
      <c r="D17" s="67">
        <v>10</v>
      </c>
      <c r="E17" s="67">
        <v>6</v>
      </c>
      <c r="F17" s="37">
        <f t="shared" si="0"/>
        <v>16</v>
      </c>
      <c r="G17" s="37">
        <v>0</v>
      </c>
      <c r="H17" s="37">
        <v>0</v>
      </c>
      <c r="I17" s="37">
        <f t="shared" si="1"/>
        <v>0</v>
      </c>
      <c r="J17" s="68">
        <f t="shared" si="2"/>
        <v>0</v>
      </c>
      <c r="K17" s="68">
        <f t="shared" si="2"/>
        <v>0</v>
      </c>
      <c r="L17" s="68">
        <f t="shared" si="2"/>
        <v>0</v>
      </c>
    </row>
    <row r="18" spans="1:12" x14ac:dyDescent="0.25">
      <c r="A18" s="66">
        <v>8</v>
      </c>
      <c r="B18" s="36" t="str">
        <f>'[1]9'!B16</f>
        <v>SELUPU REJANG</v>
      </c>
      <c r="C18" s="36" t="str">
        <f>'[1]9'!C16</f>
        <v>SIMPANG NANGKA</v>
      </c>
      <c r="D18" s="67">
        <v>0</v>
      </c>
      <c r="E18" s="67">
        <v>0</v>
      </c>
      <c r="F18" s="37">
        <f t="shared" si="0"/>
        <v>0</v>
      </c>
      <c r="G18" s="37">
        <v>0</v>
      </c>
      <c r="H18" s="37">
        <v>0</v>
      </c>
      <c r="I18" s="37">
        <f t="shared" si="1"/>
        <v>0</v>
      </c>
      <c r="J18" s="68" t="e">
        <f t="shared" si="2"/>
        <v>#DIV/0!</v>
      </c>
      <c r="K18" s="68" t="e">
        <f t="shared" si="2"/>
        <v>#DIV/0!</v>
      </c>
      <c r="L18" s="68" t="e">
        <f t="shared" si="2"/>
        <v>#DIV/0!</v>
      </c>
    </row>
    <row r="19" spans="1:12" x14ac:dyDescent="0.25">
      <c r="A19" s="66">
        <v>9</v>
      </c>
      <c r="B19" s="36" t="str">
        <f>'[1]9'!B17</f>
        <v>SELUPU REJANG</v>
      </c>
      <c r="C19" s="36" t="str">
        <f>'[1]9'!C17</f>
        <v>SAMBIREJO</v>
      </c>
      <c r="D19" s="67">
        <v>1</v>
      </c>
      <c r="E19" s="67">
        <v>1</v>
      </c>
      <c r="F19" s="37">
        <f t="shared" si="0"/>
        <v>2</v>
      </c>
      <c r="G19" s="37">
        <v>0</v>
      </c>
      <c r="H19" s="37">
        <v>0</v>
      </c>
      <c r="I19" s="37">
        <f t="shared" si="1"/>
        <v>0</v>
      </c>
      <c r="J19" s="68">
        <f t="shared" si="2"/>
        <v>0</v>
      </c>
      <c r="K19" s="68">
        <f t="shared" si="2"/>
        <v>0</v>
      </c>
      <c r="L19" s="68">
        <f t="shared" si="2"/>
        <v>0</v>
      </c>
    </row>
    <row r="20" spans="1:12" x14ac:dyDescent="0.25">
      <c r="A20" s="66">
        <v>10</v>
      </c>
      <c r="B20" s="36" t="str">
        <f>'[1]9'!B18</f>
        <v>SELUPU REJANG</v>
      </c>
      <c r="C20" s="36" t="str">
        <f>'[1]9'!C18</f>
        <v>SUMBER URIP</v>
      </c>
      <c r="D20" s="67">
        <v>1</v>
      </c>
      <c r="E20" s="67">
        <v>0</v>
      </c>
      <c r="F20" s="37">
        <f t="shared" si="0"/>
        <v>1</v>
      </c>
      <c r="G20" s="37">
        <v>0</v>
      </c>
      <c r="H20" s="37">
        <v>0</v>
      </c>
      <c r="I20" s="37">
        <f t="shared" si="1"/>
        <v>0</v>
      </c>
      <c r="J20" s="68">
        <f t="shared" si="2"/>
        <v>0</v>
      </c>
      <c r="K20" s="68" t="e">
        <f t="shared" si="2"/>
        <v>#DIV/0!</v>
      </c>
      <c r="L20" s="68">
        <f t="shared" si="2"/>
        <v>0</v>
      </c>
    </row>
    <row r="21" spans="1:12" x14ac:dyDescent="0.25">
      <c r="A21" s="66">
        <v>11</v>
      </c>
      <c r="B21" s="36" t="str">
        <f>'[1]9'!B19</f>
        <v>BERMANI ULU</v>
      </c>
      <c r="C21" s="36" t="str">
        <f>'[1]9'!C19</f>
        <v>KAMPUNG MELAYU</v>
      </c>
      <c r="D21" s="67">
        <v>0</v>
      </c>
      <c r="E21" s="67">
        <v>0</v>
      </c>
      <c r="F21" s="37">
        <f t="shared" si="0"/>
        <v>0</v>
      </c>
      <c r="G21" s="67">
        <v>0</v>
      </c>
      <c r="H21" s="67">
        <v>0</v>
      </c>
      <c r="I21" s="37">
        <f t="shared" si="1"/>
        <v>0</v>
      </c>
      <c r="J21" s="68" t="e">
        <f t="shared" si="2"/>
        <v>#DIV/0!</v>
      </c>
      <c r="K21" s="68" t="e">
        <f t="shared" si="2"/>
        <v>#DIV/0!</v>
      </c>
      <c r="L21" s="68" t="e">
        <f t="shared" si="2"/>
        <v>#DIV/0!</v>
      </c>
    </row>
    <row r="22" spans="1:12" x14ac:dyDescent="0.25">
      <c r="A22" s="66">
        <v>12</v>
      </c>
      <c r="B22" s="36" t="str">
        <f>'[1]9'!B20</f>
        <v>BERMANI ULU</v>
      </c>
      <c r="C22" s="36" t="str">
        <f>'[1]9'!C20</f>
        <v>BERMANI ULU</v>
      </c>
      <c r="D22" s="67">
        <v>0</v>
      </c>
      <c r="E22" s="67">
        <v>0</v>
      </c>
      <c r="F22" s="37">
        <f t="shared" si="0"/>
        <v>0</v>
      </c>
      <c r="G22" s="67">
        <v>0</v>
      </c>
      <c r="H22" s="67">
        <v>0</v>
      </c>
      <c r="I22" s="37">
        <f t="shared" si="1"/>
        <v>0</v>
      </c>
      <c r="J22" s="68" t="e">
        <f t="shared" si="2"/>
        <v>#DIV/0!</v>
      </c>
      <c r="K22" s="68" t="e">
        <f t="shared" si="2"/>
        <v>#DIV/0!</v>
      </c>
      <c r="L22" s="68" t="e">
        <f t="shared" si="2"/>
        <v>#DIV/0!</v>
      </c>
    </row>
    <row r="23" spans="1:12" x14ac:dyDescent="0.25">
      <c r="A23" s="66">
        <v>13</v>
      </c>
      <c r="B23" s="36" t="str">
        <f>'[1]9'!B21</f>
        <v>BERMANI ULU RAYA</v>
      </c>
      <c r="C23" s="36" t="str">
        <f>'[1]9'!C21</f>
        <v>BANGUN JAYA</v>
      </c>
      <c r="D23" s="67">
        <v>2</v>
      </c>
      <c r="E23" s="67">
        <v>2</v>
      </c>
      <c r="F23" s="37">
        <f t="shared" si="0"/>
        <v>4</v>
      </c>
      <c r="G23" s="37">
        <v>0</v>
      </c>
      <c r="H23" s="37">
        <v>0</v>
      </c>
      <c r="I23" s="37">
        <f t="shared" si="1"/>
        <v>0</v>
      </c>
      <c r="J23" s="68">
        <f t="shared" si="2"/>
        <v>0</v>
      </c>
      <c r="K23" s="68">
        <f t="shared" si="2"/>
        <v>0</v>
      </c>
      <c r="L23" s="68">
        <f t="shared" si="2"/>
        <v>0</v>
      </c>
    </row>
    <row r="24" spans="1:12" x14ac:dyDescent="0.25">
      <c r="A24" s="66">
        <v>14</v>
      </c>
      <c r="B24" s="36" t="str">
        <f>'[1]9'!B22</f>
        <v>SINDANG KELINGI</v>
      </c>
      <c r="C24" s="36" t="str">
        <f>'[1]9'!C22</f>
        <v>BERINGIN TIGA</v>
      </c>
      <c r="D24" s="67">
        <v>0</v>
      </c>
      <c r="E24" s="67">
        <v>0</v>
      </c>
      <c r="F24" s="37">
        <f t="shared" si="0"/>
        <v>0</v>
      </c>
      <c r="G24" s="67">
        <v>0</v>
      </c>
      <c r="H24" s="67">
        <v>0</v>
      </c>
      <c r="I24" s="37">
        <f t="shared" si="1"/>
        <v>0</v>
      </c>
      <c r="J24" s="68" t="e">
        <f t="shared" si="2"/>
        <v>#DIV/0!</v>
      </c>
      <c r="K24" s="68" t="e">
        <f t="shared" si="2"/>
        <v>#DIV/0!</v>
      </c>
      <c r="L24" s="68" t="e">
        <f t="shared" si="2"/>
        <v>#DIV/0!</v>
      </c>
    </row>
    <row r="25" spans="1:12" x14ac:dyDescent="0.25">
      <c r="A25" s="66">
        <v>15</v>
      </c>
      <c r="B25" s="36" t="str">
        <f>'[1]9'!B23</f>
        <v>SINDANG KELINGI</v>
      </c>
      <c r="C25" s="36" t="str">
        <f>'[1]9'!C23</f>
        <v>SINDANG JATI</v>
      </c>
      <c r="D25" s="67">
        <v>0</v>
      </c>
      <c r="E25" s="67">
        <v>0</v>
      </c>
      <c r="F25" s="37">
        <f t="shared" si="0"/>
        <v>0</v>
      </c>
      <c r="G25" s="67">
        <v>0</v>
      </c>
      <c r="H25" s="67">
        <v>0</v>
      </c>
      <c r="I25" s="37">
        <f t="shared" si="1"/>
        <v>0</v>
      </c>
      <c r="J25" s="68" t="e">
        <f t="shared" si="2"/>
        <v>#DIV/0!</v>
      </c>
      <c r="K25" s="68" t="e">
        <f t="shared" si="2"/>
        <v>#DIV/0!</v>
      </c>
      <c r="L25" s="68" t="e">
        <f t="shared" si="2"/>
        <v>#DIV/0!</v>
      </c>
    </row>
    <row r="26" spans="1:12" x14ac:dyDescent="0.25">
      <c r="A26" s="66">
        <v>16</v>
      </c>
      <c r="B26" s="36" t="str">
        <f>'[1]9'!B24</f>
        <v>SINDANG DATARAN</v>
      </c>
      <c r="C26" s="36" t="str">
        <f>'[1]9'!C24</f>
        <v>SINDANG DATARAN</v>
      </c>
      <c r="D26" s="67">
        <v>0</v>
      </c>
      <c r="E26" s="67">
        <v>0</v>
      </c>
      <c r="F26" s="37">
        <f t="shared" si="0"/>
        <v>0</v>
      </c>
      <c r="G26" s="67">
        <v>0</v>
      </c>
      <c r="H26" s="67">
        <v>0</v>
      </c>
      <c r="I26" s="37">
        <f t="shared" si="1"/>
        <v>0</v>
      </c>
      <c r="J26" s="68" t="e">
        <f t="shared" si="2"/>
        <v>#DIV/0!</v>
      </c>
      <c r="K26" s="68" t="e">
        <f t="shared" si="2"/>
        <v>#DIV/0!</v>
      </c>
      <c r="L26" s="68" t="e">
        <f t="shared" si="2"/>
        <v>#DIV/0!</v>
      </c>
    </row>
    <row r="27" spans="1:12" x14ac:dyDescent="0.25">
      <c r="A27" s="66">
        <v>17</v>
      </c>
      <c r="B27" s="36" t="str">
        <f>'[1]9'!B25</f>
        <v>BINDURIANG</v>
      </c>
      <c r="C27" s="36" t="str">
        <f>'[1]9'!C25</f>
        <v>KEPALA CURUP</v>
      </c>
      <c r="D27" s="67">
        <v>0</v>
      </c>
      <c r="E27" s="67">
        <v>0</v>
      </c>
      <c r="F27" s="37">
        <f t="shared" si="0"/>
        <v>0</v>
      </c>
      <c r="G27" s="67">
        <v>0</v>
      </c>
      <c r="H27" s="67">
        <v>0</v>
      </c>
      <c r="I27" s="37">
        <f t="shared" si="1"/>
        <v>0</v>
      </c>
      <c r="J27" s="68" t="e">
        <f t="shared" si="2"/>
        <v>#DIV/0!</v>
      </c>
      <c r="K27" s="68" t="e">
        <f t="shared" si="2"/>
        <v>#DIV/0!</v>
      </c>
      <c r="L27" s="68" t="e">
        <f t="shared" si="2"/>
        <v>#DIV/0!</v>
      </c>
    </row>
    <row r="28" spans="1:12" x14ac:dyDescent="0.25">
      <c r="A28" s="66">
        <v>18</v>
      </c>
      <c r="B28" s="36" t="str">
        <f>'[1]9'!B26</f>
        <v>PADANG ULAK TANDING</v>
      </c>
      <c r="C28" s="36" t="str">
        <f>'[1]9'!C26</f>
        <v>PADANG ULAK TANDING</v>
      </c>
      <c r="D28" s="67">
        <v>3</v>
      </c>
      <c r="E28" s="67">
        <v>4</v>
      </c>
      <c r="F28" s="37">
        <f t="shared" si="0"/>
        <v>7</v>
      </c>
      <c r="G28" s="37">
        <v>0</v>
      </c>
      <c r="H28" s="37">
        <v>0</v>
      </c>
      <c r="I28" s="37">
        <f t="shared" si="1"/>
        <v>0</v>
      </c>
      <c r="J28" s="68">
        <f t="shared" ref="J28:L31" si="3">G28/D28*100</f>
        <v>0</v>
      </c>
      <c r="K28" s="68">
        <f t="shared" si="3"/>
        <v>0</v>
      </c>
      <c r="L28" s="68">
        <f t="shared" si="3"/>
        <v>0</v>
      </c>
    </row>
    <row r="29" spans="1:12" x14ac:dyDescent="0.25">
      <c r="A29" s="66">
        <v>19</v>
      </c>
      <c r="B29" s="36" t="str">
        <f>'[1]9'!B27</f>
        <v>SBI</v>
      </c>
      <c r="C29" s="36" t="str">
        <f>'[1]9'!C27</f>
        <v>SBI</v>
      </c>
      <c r="D29" s="67">
        <v>0</v>
      </c>
      <c r="E29" s="67">
        <v>0</v>
      </c>
      <c r="F29" s="37">
        <f t="shared" si="0"/>
        <v>0</v>
      </c>
      <c r="G29" s="67">
        <v>0</v>
      </c>
      <c r="H29" s="67">
        <v>0</v>
      </c>
      <c r="I29" s="37">
        <f t="shared" si="1"/>
        <v>0</v>
      </c>
      <c r="J29" s="68" t="e">
        <f t="shared" si="3"/>
        <v>#DIV/0!</v>
      </c>
      <c r="K29" s="68" t="e">
        <f t="shared" si="3"/>
        <v>#DIV/0!</v>
      </c>
      <c r="L29" s="68" t="e">
        <f t="shared" si="3"/>
        <v>#DIV/0!</v>
      </c>
    </row>
    <row r="30" spans="1:12" x14ac:dyDescent="0.25">
      <c r="A30" s="66">
        <v>20</v>
      </c>
      <c r="B30" s="36" t="str">
        <f>'[1]9'!B28</f>
        <v>SBU</v>
      </c>
      <c r="C30" s="36" t="str">
        <f>'[1]9'!C28</f>
        <v>TANJUNG AGUNG</v>
      </c>
      <c r="D30" s="67">
        <v>0</v>
      </c>
      <c r="E30" s="67">
        <v>0</v>
      </c>
      <c r="F30" s="37">
        <f t="shared" si="0"/>
        <v>0</v>
      </c>
      <c r="G30" s="67">
        <v>0</v>
      </c>
      <c r="H30" s="67">
        <v>0</v>
      </c>
      <c r="I30" s="37">
        <f t="shared" si="1"/>
        <v>0</v>
      </c>
      <c r="J30" s="68" t="e">
        <f t="shared" si="3"/>
        <v>#DIV/0!</v>
      </c>
      <c r="K30" s="68" t="e">
        <f t="shared" si="3"/>
        <v>#DIV/0!</v>
      </c>
      <c r="L30" s="68" t="e">
        <f t="shared" si="3"/>
        <v>#DIV/0!</v>
      </c>
    </row>
    <row r="31" spans="1:12" x14ac:dyDescent="0.25">
      <c r="A31" s="66">
        <v>21</v>
      </c>
      <c r="B31" s="36" t="str">
        <f>'[1]9'!B29</f>
        <v>KOTA PADANG</v>
      </c>
      <c r="C31" s="36" t="str">
        <f>'[1]9'!C29</f>
        <v>KOTA PADANG</v>
      </c>
      <c r="D31" s="67">
        <v>0</v>
      </c>
      <c r="E31" s="67">
        <v>0</v>
      </c>
      <c r="F31" s="37">
        <f t="shared" si="0"/>
        <v>0</v>
      </c>
      <c r="G31" s="67">
        <v>0</v>
      </c>
      <c r="H31" s="67">
        <v>0</v>
      </c>
      <c r="I31" s="37">
        <f t="shared" si="1"/>
        <v>0</v>
      </c>
      <c r="J31" s="68" t="e">
        <f t="shared" si="3"/>
        <v>#DIV/0!</v>
      </c>
      <c r="K31" s="68" t="e">
        <f t="shared" si="3"/>
        <v>#DIV/0!</v>
      </c>
      <c r="L31" s="68" t="e">
        <f t="shared" si="3"/>
        <v>#DIV/0!</v>
      </c>
    </row>
    <row r="32" spans="1:12" x14ac:dyDescent="0.25">
      <c r="A32" s="42"/>
      <c r="B32" s="69"/>
      <c r="C32" s="69"/>
      <c r="D32" s="70"/>
      <c r="E32" s="70"/>
      <c r="F32" s="70"/>
      <c r="G32" s="70"/>
      <c r="H32" s="70"/>
      <c r="I32" s="70"/>
      <c r="J32" s="71"/>
      <c r="K32" s="71"/>
      <c r="L32" s="71"/>
    </row>
    <row r="33" spans="1:12" x14ac:dyDescent="0.25">
      <c r="A33" s="42"/>
      <c r="B33" s="69"/>
      <c r="C33" s="69"/>
      <c r="D33" s="70"/>
      <c r="E33" s="70"/>
      <c r="F33" s="70"/>
      <c r="G33" s="70"/>
      <c r="H33" s="70"/>
      <c r="I33" s="70"/>
      <c r="J33" s="71"/>
      <c r="K33" s="71"/>
      <c r="L33" s="71"/>
    </row>
    <row r="34" spans="1:12" x14ac:dyDescent="0.25">
      <c r="A34" s="72"/>
      <c r="B34" s="73"/>
      <c r="C34" s="73"/>
      <c r="D34" s="74"/>
      <c r="E34" s="74"/>
      <c r="F34" s="74"/>
      <c r="G34" s="74"/>
      <c r="H34" s="74"/>
      <c r="I34" s="74"/>
      <c r="J34" s="75"/>
      <c r="K34" s="75"/>
      <c r="L34" s="75"/>
    </row>
    <row r="35" spans="1:12" ht="15.75" x14ac:dyDescent="0.25">
      <c r="A35" s="76" t="s">
        <v>43</v>
      </c>
      <c r="B35" s="77"/>
      <c r="C35" s="78"/>
      <c r="D35" s="79">
        <f t="shared" ref="D35:I35" si="4">SUM(D11:D34)</f>
        <v>38</v>
      </c>
      <c r="E35" s="80">
        <f t="shared" si="4"/>
        <v>48</v>
      </c>
      <c r="F35" s="80">
        <f t="shared" si="4"/>
        <v>86</v>
      </c>
      <c r="G35" s="79">
        <f t="shared" si="4"/>
        <v>0</v>
      </c>
      <c r="H35" s="80">
        <f t="shared" si="4"/>
        <v>0</v>
      </c>
      <c r="I35" s="80">
        <f t="shared" si="4"/>
        <v>0</v>
      </c>
      <c r="J35" s="81">
        <f>G35/D35*100</f>
        <v>0</v>
      </c>
      <c r="K35" s="81">
        <f>H35/E35*100</f>
        <v>0</v>
      </c>
      <c r="L35" s="81">
        <f>I35/F35*100</f>
        <v>0</v>
      </c>
    </row>
    <row r="36" spans="1:12" ht="16.5" thickBot="1" x14ac:dyDescent="0.3">
      <c r="A36" s="82" t="s">
        <v>44</v>
      </c>
      <c r="B36" s="83"/>
      <c r="C36" s="84"/>
      <c r="D36" s="85">
        <f>F35/'[1]2'!E28*100000</f>
        <v>30.574407798607087</v>
      </c>
      <c r="E36" s="86"/>
      <c r="F36" s="86"/>
      <c r="G36" s="87"/>
      <c r="H36" s="87"/>
      <c r="I36" s="87"/>
      <c r="J36" s="87"/>
      <c r="K36" s="87"/>
      <c r="L36" s="87"/>
    </row>
    <row r="37" spans="1:12" x14ac:dyDescent="0.25">
      <c r="A37" s="2"/>
      <c r="B37" s="55"/>
      <c r="C37" s="55"/>
      <c r="D37" s="55"/>
      <c r="E37" s="55"/>
      <c r="F37" s="55"/>
      <c r="G37" s="2"/>
      <c r="H37" s="2"/>
      <c r="I37" s="2"/>
      <c r="J37" s="2"/>
      <c r="K37" s="2"/>
      <c r="L37" s="2"/>
    </row>
    <row r="38" spans="1:12" x14ac:dyDescent="0.25">
      <c r="A38" s="57" t="s">
        <v>30</v>
      </c>
      <c r="B38" s="2"/>
      <c r="C38" s="2"/>
      <c r="D38" s="57"/>
      <c r="E38" s="57"/>
      <c r="F38" s="57"/>
      <c r="G38" s="57"/>
      <c r="H38" s="57"/>
      <c r="I38" s="57"/>
      <c r="J38" s="57"/>
      <c r="K38" s="57"/>
      <c r="L38" s="57"/>
    </row>
    <row r="39" spans="1:12" x14ac:dyDescent="0.25">
      <c r="A39" s="57" t="s">
        <v>45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</sheetData>
  <mergeCells count="9">
    <mergeCell ref="A4:L4"/>
    <mergeCell ref="A5:L5"/>
    <mergeCell ref="A7:A9"/>
    <mergeCell ref="B7:B9"/>
    <mergeCell ref="C7:C9"/>
    <mergeCell ref="D7:L7"/>
    <mergeCell ref="D8:F8"/>
    <mergeCell ref="G8:I8"/>
    <mergeCell ref="J8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angka kesembuhan TBC</vt:lpstr>
      <vt:lpstr>angka kesakitan DBD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akunbarulagie3@gmail.com</dc:creator>
  <cp:lastModifiedBy>akunbarulagie3@gmail.com</cp:lastModifiedBy>
  <dcterms:created xsi:type="dcterms:W3CDTF">2024-06-11T03:35:08Z</dcterms:created>
  <dcterms:modified xsi:type="dcterms:W3CDTF">2024-06-11T03:42:33Z</dcterms:modified>
</cp:coreProperties>
</file>